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0490" windowHeight="7020" tabRatio="833" activeTab="0"/>
  </bookViews>
  <sheets>
    <sheet name="Spis treści" sheetId="1" r:id="rId1"/>
    <sheet name="Wytyczne i warunki" sheetId="2" r:id="rId2"/>
    <sheet name="Wersje planu monitorowania" sheetId="3" r:id="rId3"/>
    <sheet name="Identyfikacja operatora" sheetId="4" r:id="rId4"/>
    <sheet name="Źródła emisji" sheetId="5" r:id="rId5"/>
    <sheet name="Obliczenia" sheetId="6" r:id="rId6"/>
    <sheet name="Obliczenia uproszczone" sheetId="7" r:id="rId7"/>
    <sheet name="Zarządzanie" sheetId="8" r:id="rId8"/>
    <sheet name="Informacje uzupełniające" sheetId="9" r:id="rId9"/>
    <sheet name="EUwideConstants" sheetId="10" state="hidden" r:id="rId10"/>
    <sheet name="MSParameters" sheetId="11" state="hidden" r:id="rId11"/>
    <sheet name="Translations" sheetId="12" state="hidden" r:id="rId12"/>
    <sheet name="VersionDocumentation" sheetId="13" state="hidden" r:id="rId13"/>
  </sheets>
  <externalReferences>
    <externalReference r:id="rId16"/>
  </externalReferences>
  <definedNames>
    <definedName name="annualCO2">'Źródła emisji'!$D$139</definedName>
    <definedName name="aviationauthorities">'EUwideConstants'!$A$497:$A$612</definedName>
    <definedName name="BooleanValues">'EUwideConstants'!$A$382:$A$385</definedName>
    <definedName name="CNTR_Commercial">'Identyfikacja operatora'!$M$112</definedName>
    <definedName name="CNTR_Eligible28a6">'Źródła emisji'!$P$166</definedName>
    <definedName name="CNTR_PrimaryMP">'Identyfikacja operatora'!$M$14</definedName>
    <definedName name="CNTR_SmallEmitter">'Źródła emisji'!$P$162</definedName>
    <definedName name="CNTR_UpdateOrNew">'Identyfikacja operatora'!$M$16</definedName>
    <definedName name="CNTR_Use28a6">'Źródła emisji'!$P$175</definedName>
    <definedName name="CNTR_UseSmallEmTool">'Źródła emisji'!$P$171</definedName>
    <definedName name="commissiontool">'EUwideConstants'!$A$466:$A$469</definedName>
    <definedName name="CompetentAuthorities">'EUwideConstants'!$A$476:$A$493</definedName>
    <definedName name="CONTR_CORSIAapplied">'Identyfikacja operatora'!$M$64</definedName>
    <definedName name="CONTR_onlyCORSIA">'Identyfikacja operatora'!$M$74</definedName>
    <definedName name="CONTR5eGrey">'Źródła emisji'!$P$180</definedName>
    <definedName name="DensityMethodNew">'EUwideConstants'!$A$632:$A$634</definedName>
    <definedName name="DensMethod">'EUwideConstants'!$A$445:$A$448</definedName>
    <definedName name="EUconst_CERTmethods">'EUwideConstants'!$A$622:$A$623</definedName>
    <definedName name="EUconst_CORSIAmethods">'EUwideConstants'!$A$617:$A$619</definedName>
    <definedName name="EUconst_CORSIAmethodsExclusive">'EUwideConstants'!$A$617:$A$618</definedName>
    <definedName name="EUconst_CORSIAtools">'EUwideConstants'!$A$626:$A$628</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1_MPversions">'Wersje planu monitorowania'!$A$1</definedName>
    <definedName name="JUMP_10_EUETS_SET">'Obliczenia uproszczone'!$B$5</definedName>
    <definedName name="JUMP_11_DataGaps">'Obliczenia uproszczone'!$B$30</definedName>
    <definedName name="JUMP_12_Management">'Zarządzanie'!$A$2</definedName>
    <definedName name="JUMP_13_DataFlow">'Zarządzanie'!$A$38</definedName>
    <definedName name="JUMP_14_ControlActivities">'Zarządzanie'!$A$73</definedName>
    <definedName name="JUMP_15_DefAndAbbrev">'Zarządzanie'!$A$140</definedName>
    <definedName name="JUMP_16_AddInfo">'Zarządzanie'!$A$156</definedName>
    <definedName name="JUMP_17_MSspecific">'Informacje uzupełniające'!$A$2</definedName>
    <definedName name="JUMP_2_Identification">'Identyfikacja operatora'!$B$3</definedName>
    <definedName name="JUMP_3_Contact">'Identyfikacja operatora'!$B$121</definedName>
    <definedName name="JUMP_4_operations">'Źródła emisji'!$B$3</definedName>
    <definedName name="JUMP_4i_Estimate">'Źródła emisji'!$B$139</definedName>
    <definedName name="JUMP_5_EligibilitySET">'Źródła emisji'!$B$151</definedName>
    <definedName name="JUMP_6_CERTinfo">'Źródła emisji'!$B$187</definedName>
    <definedName name="JUMP_7_ActivityData">'Obliczenia'!$B$3</definedName>
    <definedName name="JUMP_8_EF">'Obliczenia'!$B$114</definedName>
    <definedName name="JUMP_9_CORSIAeligibFuels">'Obliczenia'!$B$176</definedName>
    <definedName name="JUMP_A_Bottom">'Wersje planu monitorowania'!#REF!</definedName>
    <definedName name="JUMP_A_Top">'Wersje planu monitorowania'!$B$2</definedName>
    <definedName name="jump_guidelines">'Wytyczne i warunki'!$B$3</definedName>
    <definedName name="JUMP_TOC">'Spis treści'!$B$4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_xlnm.Print_Area" localSheetId="3">'Identyfikacja operatora'!$B$2:$L$166</definedName>
    <definedName name="_xlnm.Print_Area" localSheetId="8">'Informacje uzupełniające'!$A:$J</definedName>
    <definedName name="_xlnm.Print_Area" localSheetId="5">'Obliczenia'!$B$2:$N$190</definedName>
    <definedName name="_xlnm.Print_Area" localSheetId="6">'Obliczenia uproszczone'!$B$2:$N$74</definedName>
    <definedName name="_xlnm.Print_Area" localSheetId="0">'Spis treści'!$A$1:$I$50</definedName>
    <definedName name="_xlnm.Print_Area" localSheetId="12">'VersionDocumentation'!$A$1:$E$99</definedName>
    <definedName name="_xlnm.Print_Area" localSheetId="2">'Wersje planu monitorowania'!$B$1:$M$38</definedName>
    <definedName name="_xlnm.Print_Area" localSheetId="1">'Wytyczne i warunki'!$A$1:$M$123</definedName>
    <definedName name="_xlnm.Print_Area" localSheetId="7">'Zarządzanie'!$B$1:$K$170</definedName>
    <definedName name="_xlnm.Print_Area" localSheetId="4">'Źródła emisji'!$B$2:$O$220</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 ref="C45" authorId="0">
      <text>
        <r>
          <rPr>
            <b/>
            <sz val="8"/>
            <rFont val="Tahoma"/>
            <family val="2"/>
          </rPr>
          <t>Final link to be added as soon as available.</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<sst xmlns="http://schemas.openxmlformats.org/spreadsheetml/2006/main" count="2679" uniqueCount="1736">
  <si>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</si>
  <si>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</si>
  <si>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</si>
  <si>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</si>
  <si>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</si>
  <si>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</si>
  <si>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</si>
  <si>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</si>
  <si>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</si>
  <si>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</si>
  <si>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</si>
  <si>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</si>
  <si>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</si>
  <si>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</si>
  <si>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</si>
  <si>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</si>
  <si>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</si>
  <si>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</si>
  <si>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</si>
  <si>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</si>
  <si>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</si>
  <si>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</si>
  <si>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</si>
  <si>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</si>
  <si>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</si>
  <si>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</si>
  <si>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</si>
  <si>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</si>
  <si>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</si>
  <si>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</si>
  <si>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</si>
  <si>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</si>
  <si>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</si>
  <si>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</si>
  <si>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</si>
  <si>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</si>
  <si>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</si>
  <si>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</si>
  <si>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</si>
  <si>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</si>
  <si>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</si>
  <si>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</si>
  <si>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</si>
  <si>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</si>
  <si>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</si>
  <si>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</si>
  <si>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</si>
  <si>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</si>
  <si>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</si>
  <si>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</si>
  <si>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</si>
  <si>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</si>
  <si>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</si>
  <si>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</si>
  <si>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</si>
  <si>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</si>
  <si>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</si>
  <si>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</si>
  <si>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</si>
  <si>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</si>
  <si>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</si>
  <si>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</si>
  <si>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</si>
  <si>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</si>
  <si>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</si>
  <si>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</si>
  <si>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</si>
  <si>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</si>
  <si>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</si>
  <si>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</si>
  <si>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</si>
  <si>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</si>
  <si>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</si>
  <si>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</si>
  <si>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</si>
  <si>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</si>
  <si>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</si>
  <si>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</si>
  <si>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</si>
  <si>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</si>
  <si>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</si>
  <si>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</si>
  <si>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</si>
  <si>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</si>
  <si>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</si>
  <si>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</si>
  <si>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</si>
  <si>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</si>
  <si>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</si>
  <si>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</si>
  <si>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</si>
  <si>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</si>
  <si>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</si>
  <si>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</si>
  <si>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</si>
  <si>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</si>
  <si>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</si>
  <si>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</si>
  <si>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</si>
  <si>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</si>
  <si>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</si>
  <si>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</si>
  <si>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</si>
  <si>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</si>
  <si>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</si>
  <si>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</si>
  <si>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</si>
  <si>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</si>
  <si>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</si>
  <si>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</si>
  <si>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</si>
  <si>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</si>
  <si>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</si>
  <si>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</si>
  <si>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</si>
  <si>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</si>
  <si>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</si>
  <si>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</si>
  <si>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</si>
  <si>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</si>
  <si>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</si>
  <si>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</si>
  <si>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</si>
  <si>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</si>
  <si>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</si>
  <si>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</si>
  <si>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</si>
  <si>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</si>
  <si>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</si>
  <si>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</si>
  <si>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</si>
  <si>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</si>
  <si>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</si>
  <si>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</si>
  <si>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</si>
  <si>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</si>
  <si>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</si>
  <si>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</si>
  <si>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</si>
  <si>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</si>
  <si>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</si>
  <si>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</si>
  <si>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</si>
  <si>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</si>
  <si>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</si>
  <si>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</si>
  <si>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</si>
  <si>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</si>
  <si>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</si>
  <si>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</si>
  <si>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</si>
  <si>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</si>
  <si>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</si>
  <si>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</si>
  <si>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</si>
  <si>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</si>
  <si>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</si>
  <si>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</si>
  <si>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</si>
  <si>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</si>
  <si>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</si>
  <si>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</si>
  <si>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</si>
  <si>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</si>
  <si>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</si>
  <si>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</si>
  <si>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</si>
  <si>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</si>
  <si>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</si>
  <si>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</si>
  <si>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</si>
  <si>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</si>
  <si>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</si>
  <si>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</si>
  <si>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</si>
  <si>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</si>
  <si>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</si>
  <si>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</si>
  <si>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</si>
  <si>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</si>
  <si>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</si>
  <si>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</si>
  <si>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</si>
  <si>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</si>
  <si>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</si>
  <si>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</si>
  <si>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</si>
  <si>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</si>
  <si>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</si>
  <si>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</si>
  <si>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</si>
  <si>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</si>
  <si>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</si>
  <si>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</si>
  <si>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</si>
  <si>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</si>
  <si>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</si>
  <si>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</si>
  <si>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</si>
  <si>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</si>
  <si>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</si>
  <si>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</si>
  <si>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</si>
  <si>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</si>
  <si>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</si>
  <si>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</si>
  <si>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</si>
  <si>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</si>
  <si>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</si>
  <si>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</si>
  <si>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</si>
  <si>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</si>
  <si>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</si>
  <si>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</si>
  <si>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</si>
  <si>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</si>
  <si>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</si>
  <si>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</si>
  <si>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</si>
  <si>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</si>
  <si>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</si>
  <si>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</si>
  <si>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</si>
  <si>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</si>
  <si>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</si>
  <si>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</si>
  <si>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</si>
  <si>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</si>
  <si>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</si>
  <si>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</si>
  <si>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</si>
  <si>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</si>
  <si>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</si>
  <si>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</si>
  <si>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</si>
  <si>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</si>
  <si>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</si>
  <si>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</si>
  <si>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</si>
  <si>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</si>
  <si>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</si>
  <si>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</si>
  <si>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</si>
  <si>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</si>
  <si>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</si>
  <si>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</si>
  <si>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</si>
  <si>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</si>
  <si>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</si>
  <si>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</si>
  <si>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</si>
  <si>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</si>
  <si>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</si>
  <si>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</si>
  <si>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</si>
  <si>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</si>
  <si>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</si>
  <si>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</si>
  <si>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</si>
  <si>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</si>
  <si>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</si>
  <si>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</si>
  <si>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</si>
  <si>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</si>
  <si>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</si>
  <si>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</si>
  <si>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</si>
  <si>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</si>
  <si>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</si>
  <si>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</si>
  <si>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</si>
  <si>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</si>
  <si>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</si>
  <si>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</si>
  <si>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</si>
  <si>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</si>
  <si>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</si>
  <si>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</si>
  <si>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</si>
  <si>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</si>
  <si>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</si>
  <si>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</si>
  <si>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</si>
  <si>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</si>
  <si>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</si>
  <si>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</si>
  <si>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</si>
  <si>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</si>
  <si>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</si>
  <si>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</si>
  <si>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</si>
  <si>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</si>
  <si>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</si>
  <si>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</si>
  <si>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</si>
  <si>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</si>
  <si>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</si>
  <si>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</si>
  <si>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</si>
  <si>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</si>
  <si>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</si>
  <si>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</si>
  <si>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</si>
  <si>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</si>
  <si>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</si>
  <si>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</si>
  <si>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</si>
  <si>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</si>
  <si>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</si>
  <si>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</si>
  <si>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</si>
  <si>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</si>
  <si>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</si>
  <si>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</si>
  <si>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</si>
  <si>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</si>
  <si>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</si>
  <si>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</si>
  <si>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</si>
  <si>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</si>
  <si>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</si>
  <si>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</si>
  <si>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</si>
  <si>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</si>
  <si>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</si>
  <si>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</si>
  <si>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</si>
  <si>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</si>
  <si>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</si>
  <si>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</si>
  <si>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</si>
  <si>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</si>
  <si>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</si>
  <si>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</si>
  <si>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</si>
  <si>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</si>
  <si>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</si>
  <si>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</si>
  <si>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</si>
  <si>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</si>
  <si>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</si>
  <si>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</si>
  <si>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</si>
  <si>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</si>
  <si>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</si>
  <si>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</si>
  <si>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</si>
  <si>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</si>
  <si>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</si>
  <si>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</si>
  <si>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</si>
  <si>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</si>
  <si>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</si>
  <si>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</si>
  <si>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</si>
  <si>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</si>
  <si>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</si>
  <si>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</si>
  <si>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</si>
  <si>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</si>
  <si>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</si>
  <si>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</si>
  <si>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</si>
  <si>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</si>
  <si>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</si>
  <si>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</si>
  <si>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</si>
  <si>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</si>
  <si>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</si>
  <si>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</si>
  <si>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</si>
  <si>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</si>
  <si>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</si>
  <si>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</si>
  <si>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</si>
  <si>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</si>
  <si>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</si>
  <si>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</si>
  <si>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</si>
  <si>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</si>
  <si>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</si>
  <si>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</si>
  <si>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</si>
  <si>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</si>
  <si>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</si>
  <si>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</si>
  <si>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</si>
  <si>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</si>
  <si>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</si>
  <si>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</si>
  <si>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</si>
  <si>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</si>
  <si>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</si>
  <si>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</si>
  <si>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</si>
  <si>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</si>
  <si>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</si>
  <si>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</si>
  <si>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</si>
  <si>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</si>
  <si>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</si>
  <si>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</si>
  <si>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</si>
  <si>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</si>
  <si>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</si>
  <si>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</si>
  <si>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</si>
  <si>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</si>
  <si>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</si>
  <si>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</si>
  <si>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</si>
  <si>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</si>
  <si>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</si>
  <si>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</si>
  <si>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</si>
  <si>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</si>
  <si>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</si>
  <si>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</si>
  <si>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</si>
  <si>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</si>
  <si>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</si>
  <si>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</si>
  <si>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</si>
  <si>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</si>
  <si>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</si>
  <si>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</si>
  <si>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</si>
  <si>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</si>
  <si>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</si>
  <si>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</si>
  <si>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</si>
  <si>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</si>
  <si>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</si>
  <si>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</si>
  <si>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</si>
  <si>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</si>
  <si>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</si>
  <si>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</si>
  <si>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</si>
  <si>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</si>
  <si>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</si>
  <si>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</si>
  <si>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</si>
  <si>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</si>
  <si>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</si>
  <si>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</si>
  <si>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</si>
  <si>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</si>
  <si>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</si>
  <si>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</si>
  <si>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</si>
  <si>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</si>
  <si>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</si>
  <si>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</si>
  <si>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</si>
  <si>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</si>
  <si>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</si>
  <si>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</si>
  <si>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</si>
  <si>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</si>
  <si>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</si>
  <si>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</si>
  <si>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</si>
  <si>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</si>
  <si>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</si>
  <si>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</si>
  <si>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</si>
  <si>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</si>
  <si>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</si>
  <si>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</si>
  <si>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</si>
  <si>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</si>
  <si>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</si>
  <si>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</si>
  <si>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</si>
  <si>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</si>
  <si>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</si>
  <si>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</si>
  <si>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</si>
  <si>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</si>
  <si>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</si>
  <si>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</si>
  <si>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</si>
  <si>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</si>
  <si>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</si>
  <si>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</si>
  <si>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</si>
  <si>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</si>
  <si>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</si>
  <si>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</si>
  <si>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</si>
  <si>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</si>
  <si>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</si>
  <si>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</si>
  <si>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</si>
  <si>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</si>
  <si>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</si>
  <si>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</si>
  <si>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</si>
  <si>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</si>
  <si>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</si>
  <si>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</si>
  <si>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</si>
  <si>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</si>
  <si>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</si>
  <si>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</si>
  <si>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</si>
  <si>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</si>
  <si>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</si>
  <si>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</si>
  <si>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</si>
  <si>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</si>
  <si>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</si>
  <si>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</si>
  <si>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</si>
  <si>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</si>
  <si>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</si>
  <si>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</si>
  <si>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</si>
  <si>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</si>
  <si>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</si>
  <si>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</si>
  <si>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</si>
  <si>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</si>
  <si>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</si>
  <si>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</si>
  <si>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</si>
  <si>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</si>
  <si>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</si>
  <si>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</si>
  <si>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</si>
  <si>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</si>
  <si>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</si>
  <si>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</si>
  <si>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</si>
  <si>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</si>
  <si>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</si>
  <si>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</si>
  <si>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</si>
  <si>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</si>
  <si>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</si>
  <si>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</si>
  <si>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</si>
  <si>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</si>
  <si>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</si>
  <si>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</si>
  <si>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</si>
  <si>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</si>
  <si>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</si>
  <si>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</si>
  <si>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</si>
  <si>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</si>
  <si>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</si>
  <si>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</si>
  <si>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</si>
  <si>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</si>
  <si>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</si>
  <si>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</si>
  <si>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</si>
  <si>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</si>
  <si>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</si>
  <si>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</si>
  <si>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</si>
  <si>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</si>
  <si>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</si>
  <si>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</si>
  <si>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</si>
  <si>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</si>
  <si>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</si>
  <si>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</si>
  <si>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</si>
  <si>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</si>
  <si>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</si>
  <si>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</si>
  <si>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</si>
  <si>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</si>
  <si>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</si>
  <si>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</si>
  <si>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</si>
  <si>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</si>
  <si>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</si>
  <si>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</si>
  <si>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</si>
  <si>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</si>
  <si>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</si>
  <si>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</si>
  <si>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</si>
  <si>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</si>
  <si>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</si>
  <si>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</si>
  <si>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</si>
  <si>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</si>
  <si>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</si>
  <si>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</si>
  <si>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</si>
  <si>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</si>
  <si>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</si>
  <si>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</si>
  <si>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</si>
  <si>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</si>
  <si>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</si>
  <si>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</si>
  <si>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</si>
  <si>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</si>
  <si>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</si>
  <si>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</si>
  <si>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</si>
  <si>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</si>
  <si>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</si>
  <si>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</si>
  <si>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</si>
  <si>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</si>
  <si>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</si>
  <si>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</si>
  <si>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</si>
  <si>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</si>
  <si>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</si>
  <si>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</si>
  <si>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</si>
  <si>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</si>
  <si>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</si>
  <si>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</si>
  <si>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</si>
  <si>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</si>
  <si>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</si>
  <si>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</si>
  <si>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</si>
  <si>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</si>
  <si>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</si>
  <si>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</si>
  <si>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</si>
  <si>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</si>
  <si>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</si>
  <si>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</si>
  <si>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</si>
  <si>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</si>
  <si>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</si>
  <si>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</si>
  <si>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</si>
  <si>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</si>
  <si>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</si>
  <si>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</si>
  <si>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</si>
  <si>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</si>
  <si>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</si>
  <si>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</si>
  <si>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</si>
  <si>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</si>
  <si>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</si>
  <si>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</si>
  <si>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</si>
  <si>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</si>
  <si>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</si>
  <si>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</si>
  <si>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</si>
  <si>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</si>
  <si>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</si>
  <si>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</si>
  <si>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</si>
  <si>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</si>
  <si>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</si>
  <si>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</si>
  <si>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</si>
  <si>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</si>
  <si>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</si>
  <si>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</si>
  <si>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</si>
  <si>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</si>
  <si>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</si>
  <si>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</si>
  <si>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</si>
  <si>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</si>
  <si>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</si>
  <si>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</si>
  <si>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</si>
  <si>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</si>
  <si>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</si>
  <si>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</si>
  <si>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</si>
  <si>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</si>
  <si>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</si>
  <si>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</si>
  <si>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</si>
  <si>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</si>
  <si>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</si>
  <si>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</si>
  <si>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</si>
  <si>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</si>
  <si>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</si>
  <si>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</si>
  <si>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</si>
  <si>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</si>
  <si>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</si>
  <si>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</si>
  <si>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</si>
  <si>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</si>
  <si>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</si>
  <si>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</si>
  <si>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</si>
  <si>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</si>
  <si>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</si>
  <si>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</si>
  <si>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</si>
  <si>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</si>
  <si>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</si>
  <si>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</si>
  <si>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</si>
  <si>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</si>
  <si>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</si>
  <si>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</si>
  <si>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</si>
  <si>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</si>
  <si>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</si>
  <si>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</si>
  <si>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</si>
  <si>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</si>
  <si>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</si>
  <si>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</si>
  <si>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</si>
  <si>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</si>
  <si>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</si>
  <si>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</si>
  <si>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</si>
  <si>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</si>
  <si>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</si>
  <si>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</si>
  <si>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</si>
  <si>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</si>
  <si>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</si>
  <si>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</si>
  <si>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</si>
  <si>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</si>
  <si>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</si>
  <si>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</si>
  <si>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</si>
  <si>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</si>
  <si>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</si>
  <si>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</si>
  <si>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</si>
  <si>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</si>
  <si>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</si>
  <si>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</si>
  <si>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</si>
  <si>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</si>
  <si>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</si>
  <si>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</si>
  <si>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</si>
  <si>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</si>
  <si>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</si>
  <si>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</si>
  <si>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</si>
  <si>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</si>
  <si>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</si>
  <si>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</si>
  <si>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</si>
  <si>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</si>
  <si>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</si>
  <si>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</si>
  <si>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</si>
  <si>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</si>
  <si>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</si>
  <si>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</si>
  <si>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</si>
  <si>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</si>
  <si>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</si>
  <si>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</si>
  <si>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</si>
  <si>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</si>
  <si>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</si>
  <si>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</si>
  <si>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</si>
  <si>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</si>
  <si>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</si>
  <si>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</si>
  <si>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</si>
  <si>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</si>
  <si>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</si>
  <si>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</si>
  <si>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</si>
  <si>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</si>
  <si>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</si>
  <si>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</si>
  <si>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</si>
  <si>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</si>
  <si>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</si>
  <si>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</si>
  <si>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</si>
  <si>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</si>
  <si>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</si>
  <si>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</si>
  <si>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</si>
  <si>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</si>
  <si>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</si>
  <si>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</si>
  <si>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</si>
  <si>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</si>
  <si>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</si>
  <si>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</si>
  <si>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</si>
  <si>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</si>
  <si>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</si>
  <si>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</si>
  <si>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</si>
  <si>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</si>
  <si>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</si>
  <si>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</si>
  <si>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</si>
  <si>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</si>
  <si>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</si>
  <si>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</si>
  <si>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</si>
  <si>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</si>
  <si>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</si>
  <si>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</si>
  <si>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</si>
  <si>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</si>
  <si>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</si>
  <si>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</si>
  <si>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</si>
  <si>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</si>
  <si>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</si>
  <si>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</si>
  <si>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</si>
  <si>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</si>
  <si>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</si>
  <si>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</si>
  <si>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</si>
  <si>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</si>
  <si>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</si>
  <si>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</si>
  <si>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</si>
  <si>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</si>
  <si>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</si>
  <si>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</si>
  <si>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</si>
  <si>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</si>
  <si>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</si>
  <si>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</si>
  <si>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</si>
  <si>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</si>
  <si>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</si>
  <si>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</si>
  <si>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</si>
  <si>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</si>
  <si>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</si>
  <si>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</si>
  <si>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</si>
  <si>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</si>
  <si>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</si>
  <si>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</si>
  <si>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</si>
  <si>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</si>
  <si>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</si>
  <si>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</si>
  <si>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</si>
  <si>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</si>
  <si>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</si>
  <si>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</si>
  <si>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</si>
  <si>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</si>
  <si>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</si>
  <si>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</si>
  <si>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</si>
  <si>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</si>
  <si>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</si>
  <si>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</si>
  <si>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</si>
  <si>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</si>
  <si>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</si>
  <si>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</si>
  <si>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</si>
  <si>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</si>
  <si>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</si>
  <si>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</si>
  <si>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</si>
  <si>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</si>
  <si>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</si>
  <si>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</si>
  <si>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</si>
  <si>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</si>
  <si>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</si>
  <si>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</si>
  <si>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</si>
  <si>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</si>
  <si>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</si>
  <si>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</si>
  <si>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</si>
  <si>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</si>
  <si>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</si>
  <si>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</si>
  <si>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</si>
  <si>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</si>
  <si>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</si>
  <si>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</si>
  <si>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</si>
  <si>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</si>
  <si>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</si>
  <si>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</si>
  <si>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</si>
  <si>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</si>
  <si>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</si>
  <si>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</si>
  <si>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</si>
  <si>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</si>
  <si>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</si>
  <si>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</si>
  <si>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</si>
  <si>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</si>
  <si>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</si>
  <si>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</si>
  <si>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</si>
  <si>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</si>
  <si>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</si>
  <si>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</si>
  <si>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</si>
  <si>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</si>
  <si>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</si>
  <si>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</si>
  <si>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</si>
  <si>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</si>
  <si>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</si>
  <si>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</si>
  <si>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</si>
  <si>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</si>
  <si>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</si>
  <si>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</si>
  <si>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</si>
  <si>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</si>
  <si>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</si>
  <si>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</si>
  <si>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</si>
  <si>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</si>
  <si>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</si>
  <si>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</si>
  <si>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</si>
  <si>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</si>
  <si>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</si>
  <si>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</si>
  <si>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</si>
  <si>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</si>
  <si>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</si>
  <si>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</si>
  <si>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</si>
  <si>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</si>
  <si>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</si>
  <si>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</si>
  <si>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</si>
  <si>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</si>
  <si>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</si>
  <si>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</si>
  <si>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</si>
  <si>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</si>
  <si>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</si>
  <si>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</si>
  <si>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</si>
  <si>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</si>
  <si>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</si>
  <si>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</si>
  <si>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</si>
  <si>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</si>
  <si>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</si>
  <si>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</si>
  <si>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</si>
  <si>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</si>
  <si>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</si>
  <si>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</si>
  <si>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</si>
  <si>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</si>
  <si>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</si>
  <si>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</si>
  <si>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</si>
  <si>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</si>
  <si>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</si>
  <si>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</si>
  <si>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</si>
  <si>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</si>
  <si>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</si>
  <si>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</si>
  <si>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</si>
  <si>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</si>
  <si>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</si>
  <si>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</si>
  <si>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</si>
  <si>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</si>
  <si>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</si>
  <si>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</si>
  <si>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</si>
  <si>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</si>
  <si>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</si>
  <si>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</si>
  <si>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</si>
  <si>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</si>
  <si>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</si>
  <si>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</si>
  <si>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</si>
  <si>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</si>
  <si>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</si>
  <si>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</si>
  <si>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</si>
  <si>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</si>
  <si>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</si>
  <si>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</si>
  <si>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</si>
  <si>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</si>
  <si>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</si>
  <si>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</si>
  <si>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</si>
  <si>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</si>
  <si>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</si>
  <si>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</si>
  <si>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</si>
  <si>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</si>
  <si>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</si>
  <si>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</si>
  <si>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</si>
  <si>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</si>
  <si>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</si>
  <si>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</si>
  <si>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</si>
  <si>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</si>
  <si>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</si>
  <si>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</si>
  <si>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</si>
  <si>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</si>
  <si>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</si>
  <si>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</si>
  <si>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</si>
  <si>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</si>
  <si>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</si>
  <si>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</si>
  <si>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</si>
  <si>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</si>
  <si>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</si>
  <si>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</si>
  <si>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</si>
  <si>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</si>
  <si>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</si>
  <si>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</si>
  <si>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</si>
  <si>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</si>
  <si>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</si>
  <si>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</si>
  <si>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</si>
  <si>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</si>
  <si>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</si>
  <si>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</si>
  <si>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</si>
  <si>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</si>
  <si>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</si>
  <si>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</si>
  <si>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</si>
  <si>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</si>
  <si>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</si>
  <si>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</si>
  <si>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</si>
  <si>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</si>
  <si>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</si>
  <si>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</si>
  <si>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</si>
  <si>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</si>
  <si>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</si>
  <si>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</si>
  <si>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</si>
  <si>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</si>
  <si>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</si>
  <si>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</si>
  <si>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</si>
  <si>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</si>
  <si>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</si>
  <si>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</si>
  <si>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</si>
  <si>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</si>
  <si>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</si>
  <si>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</si>
  <si>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</si>
  <si>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</si>
  <si>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</si>
  <si>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</si>
  <si>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</si>
  <si>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</si>
  <si>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</si>
  <si>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</si>
  <si>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</si>
  <si>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</si>
  <si>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</si>
  <si>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</si>
  <si>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</si>
  <si>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</si>
  <si>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</si>
  <si>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</si>
  <si>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</si>
  <si>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</si>
  <si>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</si>
  <si>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</si>
  <si>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</si>
  <si>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</si>
  <si>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</si>
  <si>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</si>
  <si>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</si>
  <si>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</si>
  <si>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</si>
  <si>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</si>
  <si>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</si>
  <si>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</si>
  <si>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</si>
  <si>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</si>
  <si>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</si>
  <si>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</si>
  <si>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</si>
  <si>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</si>
  <si>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</si>
  <si>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</si>
  <si>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</si>
  <si>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</si>
  <si>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</si>
  <si>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</si>
  <si>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</si>
  <si>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</si>
  <si>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</si>
  <si>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</si>
  <si>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</si>
  <si>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</si>
  <si>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</si>
  <si>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</si>
  <si>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</si>
  <si>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</si>
  <si>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</si>
  <si>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</si>
  <si>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</si>
  <si>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</si>
  <si>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</si>
  <si>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</si>
  <si>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</si>
  <si>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</si>
  <si>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</si>
  <si>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</si>
  <si>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</si>
  <si>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</si>
  <si>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</si>
  <si>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</si>
  <si>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</si>
  <si>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</si>
  <si>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</si>
  <si>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</si>
  <si>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</si>
  <si>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</si>
  <si>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</si>
  <si>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</si>
  <si>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</si>
  <si>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</si>
  <si>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</si>
  <si>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</si>
  <si>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</si>
  <si>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</si>
  <si>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</si>
  <si>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</si>
  <si>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</si>
  <si>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</si>
  <si>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</si>
  <si>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</si>
  <si>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</si>
  <si>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</si>
  <si>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</si>
  <si>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</si>
  <si>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</si>
  <si>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</si>
  <si>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</si>
  <si>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</si>
  <si>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</si>
  <si>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</si>
  <si>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</si>
  <si>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</si>
  <si>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</si>
  <si>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</si>
  <si>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</si>
  <si>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</si>
  <si>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</si>
  <si>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</si>
  <si>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</si>
  <si>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</si>
  <si>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</si>
  <si>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</si>
  <si>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</si>
  <si>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</si>
  <si>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</si>
  <si>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</si>
  <si>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</si>
  <si>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</si>
  <si>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</si>
  <si>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</si>
  <si>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</si>
  <si>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</si>
  <si>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</si>
  <si>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</si>
  <si>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</si>
  <si>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</si>
  <si>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</si>
  <si>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</si>
  <si>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</si>
  <si>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</si>
  <si>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</si>
  <si>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</si>
  <si>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</si>
  <si>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</si>
  <si>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</si>
  <si>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</si>
  <si>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</si>
  <si>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</si>
  <si>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</si>
  <si>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</si>
  <si>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</si>
  <si>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</si>
  <si>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</si>
  <si>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</si>
  <si>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</si>
  <si>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</si>
  <si>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</si>
  <si>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</si>
  <si>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</si>
  <si>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</si>
  <si>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</si>
  <si>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</si>
  <si>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</si>
  <si>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</si>
  <si>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</si>
  <si>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</si>
  <si>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</si>
  <si>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</si>
  <si>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</si>
  <si>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</si>
  <si>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</si>
  <si>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</si>
  <si>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</si>
  <si>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</si>
  <si>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English (oryginal version)</t>
  </si>
  <si>
    <t>PLAN MONITOROWANIA WIELKOŚCI EMISJI ROCZNYCH</t>
  </si>
  <si>
    <t>SPIS TREŚCI</t>
  </si>
  <si>
    <t>Wytyczne i warunki</t>
  </si>
  <si>
    <t>Wersje planu monitorowania</t>
  </si>
  <si>
    <t>Identyfikacja operatora statków powietrznych</t>
  </si>
  <si>
    <t>Źródła emisji i charakterystyka floty</t>
  </si>
  <si>
    <t>Kwalifikowalność do uproszczonych procedur w ramach EU ETS</t>
  </si>
  <si>
    <t>Dane teleadresowe</t>
  </si>
  <si>
    <t>Dane dotyczące działalności</t>
  </si>
  <si>
    <t>Wskaźniki emisji</t>
  </si>
  <si>
    <t>Obliczenia uproszczone w ramach systemu EU ETS</t>
  </si>
  <si>
    <t>Luki w danych</t>
  </si>
  <si>
    <t>Zarządzanie</t>
  </si>
  <si>
    <t>Działania w zakresie przepływu danych</t>
  </si>
  <si>
    <t>Działania kontrolne</t>
  </si>
  <si>
    <t>Wykaz zastosowanych definicji i skrótów</t>
  </si>
  <si>
    <t>Dodatkowe informacje</t>
  </si>
  <si>
    <t>Niniejszy plan monitorowania został złożony przez:</t>
  </si>
  <si>
    <t>Niepowtarzalny identyfikator operatora statków powietrznych (nr CRCO):</t>
  </si>
  <si>
    <t>Wykorzystanie niniejszego planu monitorowania na potrzeby mechanizmu CORSIA:</t>
  </si>
  <si>
    <t>Jeżeli właściwy organ wymaga złożenia planu monitorowania w formie podpisanego egzemplarza papierowego, podpis należy złożyć w wyznaczonym poniżej miejscu:</t>
  </si>
  <si>
    <t>Nr wersji niniejszego planu monitorowania:</t>
  </si>
  <si>
    <t>Data</t>
  </si>
  <si>
    <t>Imię i nazwisko oraz podpis 
osoby odpowiedzialnej prawnie</t>
  </si>
  <si>
    <t>Informacje dotyczące wersji formularza:</t>
  </si>
  <si>
    <t>Data publikacji:</t>
  </si>
  <si>
    <t>Wersja językowa:</t>
  </si>
  <si>
    <t>Nazwa dokumentu referencyjnego:</t>
  </si>
  <si>
    <t>WYTYCZNE I WARUNKI</t>
  </si>
  <si>
    <t>Dyrektywa 2003/87/WE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t>
  </si>
  <si>
    <t>Dyrektywa jest dostępna pod adresem:</t>
  </si>
  <si>
    <t>Rozporządzenie Delegowane Komisji Europejskiej wydane zgodnie z art. 28c Dyrektywy wymaga ponadto od niektórych operatorów statków powietrznych raportowania danych na potrzeby mechanizmu CORSIA (ICAO "Carbon Offsetting and Reduction Scheme for International Aviation")</t>
  </si>
  <si>
    <t>Ten akt delegowany dostępny jest pod adresem:</t>
  </si>
  <si>
    <t>&lt;dodać hiperłącze&gt;</t>
  </si>
  <si>
    <t>Rozporządzenie w sprawie monitorowania i raportowania (rozporządzenie Komisji (UE) nr 601/2012, zwane dalej rozporządzeniem „MRR”) określa dalsze wymogi dotyczące monitorowania i raportowania. Rozporządzenie MRR jest dostępne pod adresem:</t>
  </si>
  <si>
    <t>https://eur-lex.europa.eu/legal-content/pl/TXT/?uri=CELEX:02003L0087-20180408</t>
  </si>
  <si>
    <t>Informacja na temat mechanizmu CORSIA</t>
  </si>
  <si>
    <t>A. Wersje planu monitorowania</t>
  </si>
  <si>
    <t>Wykaz wersji planu monitorowania</t>
  </si>
  <si>
    <t>Niniejszy arkusz służy do identyfikacji aktualnej wersji planu monitorowania. Każda wersja planu monitorowania powinna mieć niepowtarzalny numer wersji oraz datę referencyjną.</t>
  </si>
  <si>
    <t>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t>
  </si>
  <si>
    <t>Status planu monitorowania w dniu daty referencyjnej powinien zostać opisany w kolumnie „status” . Możliwe rodzaje statusów wersji to: „przekazany właściwemu organowi”, „zatwierdzony przez właściwy organ”, „projekt roboczy” itd.</t>
  </si>
  <si>
    <t>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t>
  </si>
  <si>
    <t>Numer wersji</t>
  </si>
  <si>
    <t>Data referencyjna</t>
  </si>
  <si>
    <t>Status w dniu daty referencyjnej</t>
  </si>
  <si>
    <t>Rozdziały, w których wprowadzono zmiany. 
Krótkie wyjaśnienie zmian.</t>
  </si>
  <si>
    <t>W razie potrzeby proszę dodać dodatkowe wiersze</t>
  </si>
  <si>
    <t>&lt;&lt;&lt;Proszę kliknąć tutaj, aby przejść do kolejnego punktu &gt;&gt;&gt;</t>
  </si>
  <si>
    <t>IDENTYFIKACJA OPERATORA STATKU POWIETRZNEGO I OPIS DZIAŁAŃ</t>
  </si>
  <si>
    <t>Identyfikacja operatora statku powietrznego</t>
  </si>
  <si>
    <t>Proszę wprowadzić nazwę operatora statku powietrznego:</t>
  </si>
  <si>
    <t>Jest to nazwa osoby prawnej prowadzącej działania lotnicze określone w załączniku I do dyrektywy EU ETS.</t>
  </si>
  <si>
    <t>Niepowtarzalny identyfikator zgodnie z wykazem operatorów statków powietrznych Komisji:</t>
  </si>
  <si>
    <t>Proszę wybrać podstawowy plan monitorowania:</t>
  </si>
  <si>
    <t>Wyjaśnienie: W niniejszym formularzu istnieje kilka pól identycznych z polami w formularzu planu monitorowania tonokilometrów, takich jak informacje adresowe oraz informacje dotyczące floty statków powietrznych. W celu uniknięcia zbędnego dublowania raportów jako dokument podstawowy można wybrać w tym miejscu plan monitorowania wielkości emisji rocznych (niniejszy dokument) lub plan monitorowania tonokilometrów. Po dokonaniu wyboru wymagane informacje wpisuje się tylko raz w wybranym dokumencie.</t>
  </si>
  <si>
    <t>Czy ten plan monitorowania jest nowy, czy zaktualizowany?</t>
  </si>
  <si>
    <r>
      <t>Uwaga:</t>
    </r>
    <r>
      <rPr>
        <i/>
        <sz val="8"/>
        <color indexed="62"/>
        <rFont val="Arial"/>
        <family val="2"/>
      </rPr>
      <t xml:space="preserve">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t>
    </r>
  </si>
  <si>
    <t>Aktualny numer wersji planu monitorowania</t>
  </si>
  <si>
    <t>Uwaga: Numer ten będzie również podany na stronie tytułowej niniejszego dokumentu. Powinien zgadzać się z wpisem w pkt 1.</t>
  </si>
  <si>
    <t>&lt;&lt;&lt;Jeżeli w pkt 2(c) wybrany został plan monitorowania tonokilometrów, należy kliknąć tutaj, aby przejść do pkt 3a &gt;&gt;&gt;</t>
  </si>
  <si>
    <t>Proszę również wprowadzić nazwę operatora statku powietrznego umieszczoną w wykazie operatorów statków powietrznych Komisji, jeżeli jest ona inna niż nazwa wprowadzona w pkt 2(a).</t>
  </si>
  <si>
    <t>Ten punkt ma zastosowanie wyłącznie do operatorów statków powietrznych zakwalifikowanych do systemu EU ETS. Nazwa operatora statku powietrznego w wykazie na mocy art. 18a ust. 3 dyrektywy EU ETS może być inna niż rzeczywista nazwa operatora statku powietrznego wprowadzona w pkt 2(a) powyżej.</t>
  </si>
  <si>
    <t>Proszę wprowadzić niepowtarzalny oznacznik ICAO używany jako znak wywoławczy do celów kontroli ruchu lotniczego (ATC), jeżeli jest on dostępny:</t>
  </si>
  <si>
    <t>Oznacznik ICAO jest podany w polu 7 planu lotu ICAO (z wyłączeniem oznaczenia lotu) zgodnie z dokumentem ICAO 8585. Jeżeli w planach lotu oznacznik ICAO nie jest określany, należy wybrać pozycję „nd.” z listy rozwijanej i przejść do pola 2(g).</t>
  </si>
  <si>
    <t>Jeżeli niepowtarzalny oznacznik ICAO do celów ATC nie jest dostępny, proszę podać znaki rejestracyjne statku powietrznego wykorzystywane w znaku wywoławczym do celów ATC dla eksploatowanego statku powietrznego.</t>
  </si>
  <si>
    <t>Jeżeli niepowtarzalny oznacznik ICAO nie jest dostępny, należy wprowadzić znaki rozpoznawcze do celów ATC (numery boczne) wpisane w polu 7 planu lotów dla wszystkich eksploatowanych statków powietrznych.</t>
  </si>
  <si>
    <t>Nr</t>
  </si>
  <si>
    <t>Znak rejestracyjny</t>
  </si>
  <si>
    <t>Jeżeli lista statków powietrznych przekracza 30 znaków rejestracyjnych, proszę wpisać pozostałe znaki rozdzielone średnikiem (";") w tym miejscu.</t>
  </si>
  <si>
    <t>Jeśli dotyczy, proszę wpisać administrujące państwo członkowskie operatora statku powietrznego.</t>
  </si>
  <si>
    <t>Zgodnie z art. 18a dyrektywy.</t>
  </si>
  <si>
    <t>Właściwy organ dla systemu EU ETS w tym państwie członkowskim:</t>
  </si>
  <si>
    <t>Właściwy organ dla mechanizmu CORSIA w tym państwie członkowskim:</t>
  </si>
  <si>
    <t>W niektórych państwach członkowskich istnieje więcej niż jeden właściwy organ zajmujący się EU ETS dla operatorów statków powietrznych. Proszę wprowadzić nazwę właściwego organu, jeżeli dotyczy. W przeciwnym wypadku proszę wybrać „nd.”.</t>
  </si>
  <si>
    <t>Proszę wprowadzić numer certyfikatu przewoźnika lotniczego (AOC) i organ wydający oraz numer koncesji wydanej przez państwo członkowskie, o ile są dostępne:</t>
  </si>
  <si>
    <t>Organ wydający AOC:</t>
  </si>
  <si>
    <t>Koncesja:</t>
  </si>
  <si>
    <t>Organ wydający:</t>
  </si>
  <si>
    <t>Cert. Przewoźnika Lotniczego:</t>
  </si>
  <si>
    <t>Uwaga: 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t>
  </si>
  <si>
    <t>Odpowiednio, zgodnie z paragrafem 1.2 dokumentów SARPs, operator statku powietrznego zostaje przypisany do określonego kraju zgodnie z jego oznacznikiem ICAO, lub do kraju, który wydał mu licencję AOC, lub zgodnie z miejscem jego prawnej rejestracji.</t>
  </si>
  <si>
    <t>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do zatwierdzenia planu monitorowania.</t>
  </si>
  <si>
    <t>Proszę potwierdzić, że ten plan monitorowania będzie miał zastosowanie w ramach mechanizmu CORSIA:</t>
  </si>
  <si>
    <t>Uwaga: Jeżeli w tym punkcie wybrano "Prawda", proszę wybrać "Plan monitorowania emisji rocznych" punkcie 2(c).</t>
  </si>
  <si>
    <t>Proszę wskazać w jakim innym kraju będzie prowadzone raportowanie w ramach mechanizmu CORSIA:</t>
  </si>
  <si>
    <t>Niektórzy operatorzy mają zobowiązania tylko w ramach mechanizmu CORSIA, tzn. nie uczestniczą w systemie EU ETS. Jeżeli ten plan opracowano wyłącznie na potrzeby mechanizmu CORSIA, proszę potwierdzić, że to jest taki przypadek.</t>
  </si>
  <si>
    <t>Proszę wprowadzić adres operatora statku powietrznego, łącznie z kodem pocztowym i krajem:</t>
  </si>
  <si>
    <t>Adres, wiersz 1</t>
  </si>
  <si>
    <t>Adres, wiersz 2</t>
  </si>
  <si>
    <t>Miejscowość</t>
  </si>
  <si>
    <t>Województwo</t>
  </si>
  <si>
    <t>Kod pocztowy</t>
  </si>
  <si>
    <t>Kraj</t>
  </si>
  <si>
    <t>Adres e-mail</t>
  </si>
  <si>
    <t>Proszę wprowadzić adres kontaktowy operatora statku powietrznego (łącznie z kodem pocztowym) w administrującym państwie członkowskim, jeżeli jest inny niż ten podany w pkt (k) powyżej i jeżeli taki adres istnieje:</t>
  </si>
  <si>
    <t>Proszę podać szczegóły dotyczące struktury własnościowej przedsiębiorstwa oraz określić, czy posiada ono spółki zależne lub spółki dominujące</t>
  </si>
  <si>
    <t>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t>
  </si>
  <si>
    <t>Na potrzeby mechanizmu CORSIA dozwolone jest, aby operator statku powietrznego w relacji spółka matka-spółka zależna był uważany za oddzielnego operatora statków powietrznych. Mając na uwadze, że nie jest to dozwlone w ramach systemu EU ETS, it is recommended not to make use of this options for simplicity of administration.</t>
  </si>
  <si>
    <t>Jeżeli pomimo powyższych instrukcji operator statku powietrznego zechce skorzystać z możliwości oferowanych przez mechanizm CORSIA, poniżej należy zamieścić właściwe wyjaśnienia. Proszę jasno wskazać nazwy spółek zależnych, które również wykonują międzynarodowe operacje lotnicze oraz wybrać sposób zarządzania identyfikacją statku powietrznego w odniesieniu do lotów międzynarodowych. W stosownych przypadkach proszę załączyć dodatkowe wyjaśnienia do planu monitorowania wielkości emisji.</t>
  </si>
  <si>
    <t>Uwaga 1: Zagregowane w ten sposób raportowanie dozwolone jest wyłącznie dla spółek zależnych, które raportują się w tym samym kraju. Jeżeli operator statku powietrznego wykorzystuje taką możliwość, musi wyraźnie zaznaczyć, że wszystkie zależne przedsiębiorstwa są w całości własnością spółki matki.</t>
  </si>
  <si>
    <t>Należy zwrócić uwagę na fakt, że administrujące państwo członkowskie może zażądać dodatkowych informacji o adresach kontaktowych i strukturze przedsiębiorstwa (zob. arkusz „Dodatkowe informacje dotyczące poszczególnych państw członkowskich”).</t>
  </si>
  <si>
    <t>Opis rodzajów działań operatora statku powietrznego, objętych załącznikiem I do dyrektywy EU ETS i mechanizmem CORSIA</t>
  </si>
  <si>
    <t>Operator określa, czy należy do komercyjnych czy niekomercyjnych przewoźników lotniczych, czy obsługuje loty regularne, nieregularne, czy oba te rodzaje lotów oraz czy zakres jego działalności obejmuje jedynie kraje EOG, czy również kraje spoza EOG.</t>
  </si>
  <si>
    <t>Status operatora</t>
  </si>
  <si>
    <t>Regularność lotów</t>
  </si>
  <si>
    <t>Zakres działalności</t>
  </si>
  <si>
    <t>Komercyjni przewoźnicy lotniczy: Do niniejszego planu monitorowania proszę dołączyć jako dowód egzemplarz załącznika I AOC operatora .</t>
  </si>
  <si>
    <t>W razie potrzeby proszę przedstawić bardziej szczegółowy opis działań.</t>
  </si>
  <si>
    <t>Proszę podać osobę, z którą można będzie się kontaktować w sprawie niniejszego planu monitorowania.</t>
  </si>
  <si>
    <t>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t>
  </si>
  <si>
    <t>Tytuł:</t>
  </si>
  <si>
    <t>Imię:</t>
  </si>
  <si>
    <t>Nazwisko:</t>
  </si>
  <si>
    <t>Nazwa stanowiska:</t>
  </si>
  <si>
    <t>Nazwa organizacji (jeżeli działa w imieniu operatora statku powietrznego):</t>
  </si>
  <si>
    <t>Numer telefonu:</t>
  </si>
  <si>
    <t>Adres e-mail:</t>
  </si>
  <si>
    <t>&lt;&lt;&lt;Jeżeli w pkt 2(c) wybrany został plan monitorowania tonokilometrów, należy kliknąć tutaj, aby przejść do pkt 4 &gt;&gt;&gt;</t>
  </si>
  <si>
    <t>Proszę wprowadzić adres do odbioru korespondencji</t>
  </si>
  <si>
    <t>Należy podać adres korespondencyjny do odbioru korespondencji lub innych dokumentów na mocy unijnego systemu handlu uprawnieniami do emisji gazów cieplarnianych lub w związku z nim. W stosownych przypadkach proszę podać adres poczty elektronicznej oraz adres pocztowy w administrującym państwie członkowskim.</t>
  </si>
  <si>
    <t>Adres, wiersz 1:</t>
  </si>
  <si>
    <t>Adres, wiersz 2:</t>
  </si>
  <si>
    <t>Miejscowość:</t>
  </si>
  <si>
    <t>Woj./okręg/region:</t>
  </si>
  <si>
    <t>Kod pocztowy:</t>
  </si>
  <si>
    <t>Kraj:</t>
  </si>
  <si>
    <t>&lt;&lt;&lt; Proszę kliknąć tutaj, aby przejść do kolejnego punktu &gt;&gt;&gt;</t>
  </si>
  <si>
    <t>Przedstawiciel prawny operatora statku powietrznego</t>
  </si>
  <si>
    <t>W stosownym przypadku, proszę podać dane kontaktowe przedstawiciela, który jest odpowiedzialny prawnie za operatora statku powietrznego w zakresie realizacji wymogów w ramach systemu EU ETS lub mechanizmu CORSIA.</t>
  </si>
  <si>
    <t>ŹRÓDŁA EMISJI i CHARAKTERYSTYKA FLOTY</t>
  </si>
  <si>
    <t>Działalność operatora</t>
  </si>
  <si>
    <t>W pkt 2(c) wybrano:</t>
  </si>
  <si>
    <t>Do wykorzystania w celu połączonego raportowania w ramach systemu EU ETS oraz mechanizmu ICAO - CORSIA</t>
  </si>
  <si>
    <r>
      <t xml:space="preserve">Proszę przedstawić wykaz typów statków powietrznych eksploatowanych </t>
    </r>
    <r>
      <rPr>
        <b/>
        <u val="single"/>
        <sz val="10"/>
        <rFont val="Arial"/>
        <family val="2"/>
      </rPr>
      <t>w czasie składania niniejszego planu monitorowania</t>
    </r>
    <r>
      <rPr>
        <b/>
        <sz val="10"/>
        <rFont val="Arial"/>
        <family val="2"/>
      </rPr>
      <t>.</t>
    </r>
  </si>
  <si>
    <t>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 (tzn. "pełny zakres" systemu EU ETS).</t>
  </si>
  <si>
    <t>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t>
  </si>
  <si>
    <t>Dla każdego typu statku powietrznego należy określić, jakie paliwo będzie stosowane (jakie „strumienie materiałów wsadowych” będą powiązane ze źródłem emisji). Można to zrobić, wpisując w odpowiednie pola „1” lub „TAK”. Jeżeli paliwo nie jest stosowane, należy zostawić puste pole.</t>
  </si>
  <si>
    <t>Uwaga: Część danych, które należy wprowadzić w niniejszym punkcie, jest identyczna z informacjami w planie monitorowania tonokilometrów. Więcej informacji jest jednak potrzebnych w przypadku monitorowania wielkości emisji. Dane należy zatem wprowadzić w tym miejscu. Dla ułatwienia można odnieść się w planie monitorowania tonokilometrów do informacji podanych w tym miejscu.</t>
  </si>
  <si>
    <t>Data złożenia planu monitorowania:</t>
  </si>
  <si>
    <t>Ogólny typ statku powietrznego 
(oznacznik typu statku powietrznego ICAO)</t>
  </si>
  <si>
    <t>Podtyp (wprowadzenie danych opcjonalne)</t>
  </si>
  <si>
    <t>Liczba statków powietrznych eksploatowanych w czasie złożenia dokumentu</t>
  </si>
  <si>
    <t>Paliwo do silników odrzutowych
(Jet B)</t>
  </si>
  <si>
    <t>Benzyna lotnicza (AvGas)</t>
  </si>
  <si>
    <t>Biopaliwo</t>
  </si>
  <si>
    <t>Inne paliwo alternatywne</t>
  </si>
  <si>
    <t>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t>
  </si>
  <si>
    <t>Wykaz należy przedstawić jako osobny arkusz wyłącznie w przypadku bardzo dużej floty.</t>
  </si>
  <si>
    <t>Proszę przedstawić wykaz dodatkowych typów statków powietrznych eksploatowanych w czasie składania niniejszego planu monitorowania, które wykonują loty międzynarodowe kwalifikujące się do zakresu mechanizmu CORSIA.</t>
  </si>
  <si>
    <t>Proszę wymienić wyłącznie samoloty nieuwzględnione w punkcie (a) powyżej.</t>
  </si>
  <si>
    <t>Proszę przedstawić orientacyjny wykaz dodatkowych typów statków powietrznych, które prawdopodobnie będą używane.</t>
  </si>
  <si>
    <t xml:space="preserve">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 </t>
  </si>
  <si>
    <t xml:space="preserve">
Szacowana liczba statków powietrznych, jakie będą eksploatowane</t>
  </si>
  <si>
    <t>&lt;&lt;&lt; Jeżeli wybrany został plan monitorowania tonokilometrów, należy kliknąć tutaj, aby przejść do pkt 4(f). &gt;&gt;&gt;</t>
  </si>
  <si>
    <t>Proszę wymienić wyłącznie samoloty nieuwzględnione w punktach (a) do (c) powyżej.</t>
  </si>
  <si>
    <t>Proszę przedstawić orientacyjny wykaz dodatkowych typów statków powietrznych, które prawdopodobnie będą wykonywać loty międzynarodowe kwalifikujące się do zakresu mechanizmu CORSIA.</t>
  </si>
  <si>
    <t>&lt;&lt;&lt; Jeżeli w punkcie 2(c) wybrany został plan monitorowania tonokilometrów, należy kliknąć tutaj, aby przejść do pkt 4(i). &gt;&gt;&gt;</t>
  </si>
  <si>
    <t>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dokonać ich opisu w poniższym polu.</t>
  </si>
  <si>
    <t>Polska</t>
  </si>
  <si>
    <t>Polski</t>
  </si>
  <si>
    <t>Final after translation to PL</t>
  </si>
  <si>
    <t>Proszę podać szczegółowe informacje dotyczące systemów, procedur i obowiązków wykorzystywanych do określenia kompletności wykazu źródeł emisji (używanych statków powietrznych) w monitorowanym roku.</t>
  </si>
  <si>
    <t>Pozycje podane poniżej powinny zagwarantować kompletność monitorowania i raportowania w odniesieniu do wielkości emisji dla wszystkich statków powietrznych używanych w monitorowanym roku, łącznie ze statkami posiadanymi, a także dzierżawionymi. Procedura powinna również zapewnić skuteczne śledzenie zmian rodzaju paliwa.</t>
  </si>
  <si>
    <t>Nazwa procedury</t>
  </si>
  <si>
    <t>Odniesienie do procedury</t>
  </si>
  <si>
    <t>Stanowisko lub departament odpowiedzialny za zarządzanie danymi</t>
  </si>
  <si>
    <t>Miejsce przechowywania danych</t>
  </si>
  <si>
    <t>Nazwa stosowanego systemu (jeżeli dotyczy)</t>
  </si>
  <si>
    <t>Proszę podać szczegółowe informacje dotyczące procedur wykorzystywanych do monitorowania kompletności wykazu lotów prowadzonych pod niepowtarzalnym oznacznikiem dla pary lotnisk.</t>
  </si>
  <si>
    <t>Proszę podać szczegółowe informacje dotyczące obowiązujących procedur i systemów służących do prowadzenia aktualizowanego szczegółowego wykazu par lotnisk i lotów obsługiwanych w okresie monitorowania oraz obowiązujących procedur mających na celu zapewnienie kompletności danych i uniknięcie ich powielania.</t>
  </si>
  <si>
    <t>Proszę podać szczegółowe informacje dotyczące procedur stosowanych do określania, czy loty objęte są zakresem załącznika I do dyrektywy i/lub mechanizmem CORSIA, zapewniających kompletność i pozwalających uniknąć podwójnego naliczania.</t>
  </si>
  <si>
    <t>Proszę podać szczegółowe informacje dotyczące obowiązujących systemów mających na celu prowadzenie aktualizowanego szczegółowego wykazu lotów obsługiwanych w okresie monitorowania, które zostały włączone do EU ETS i/lub mechanizmu CORSIA lub zostały z nich wyłączone, oraz obowiązujących procedur mających na celu zagwarantowanie kompletności danych i uniknięcie ich powielania.</t>
  </si>
  <si>
    <t>Zaleca się uwzględnienie w tej procedurze kroków, które umożliwiają rozróżnienie lotów wewnątrz EOG („ograniczony zakres”) i lotów objętych „pełnym zakresem” systemu EU ETS. Więcej informacji można znaleźć w Dokumencie 2 z wytycznymi dotyczącymi MRR „Rozporządzenie w sprawie monitorowania i raportowania - Ogólne wytyczne dla operatorów statków powietrznych”. Dokument ten można znaleźć pod adresem:</t>
  </si>
  <si>
    <t>Różnice w zakresie systemu EU ETS i mechanizmu CORSIA można znaleźć w arkuszu „Wytyczne i warunki” niniejszego formularza oraz odpowiednich materiałów informacyjnych.</t>
  </si>
  <si>
    <t>Proszę opisać procedurę określania, czy loty podlegają pod mechanizm CORSIA, zapewniając kompletność i unikając podwójnego liczenia.</t>
  </si>
  <si>
    <t>Proszę przedstawić szacowaną lub przewidywaną całkowitą wielkość rocznych emisji CO2 pochodzącą z paliw kopalnych wykorzystywanych w działalnościach objętych załącznikiem I.</t>
  </si>
  <si>
    <t>Liczba ta powinna uwzględniać wyłącznie loty, które są objęte EU ETS.</t>
  </si>
  <si>
    <t>Liczba ta powinna uwzględniać wyłącznie loty, które są objęte EU ETS (pełen zakres).</t>
  </si>
  <si>
    <r>
      <t>tony CO</t>
    </r>
    <r>
      <rPr>
        <b/>
        <vertAlign val="subscript"/>
        <sz val="8"/>
        <rFont val="Arial"/>
        <family val="2"/>
      </rPr>
      <t>2</t>
    </r>
  </si>
  <si>
    <t>Liczba ta powinna uwzględniać wyłącznie loty, które są objęte EU ETS (ograniczony zakres).</t>
  </si>
  <si>
    <t>Proszę przedstawić szacowaną lub przewidywaną całkowitą wielkość rocznych emisji CO2 pochodzącą z paliw kopalnych wykorzystywanych w lotach wykonywanych wyłącznie wewnątrz EOG.</t>
  </si>
  <si>
    <t>Proszę określić, czy operator obsługuje mniej niż 243 loty na okres w czasie trzech kolejnych czteromiesięcznych okresów; lub czy operator obsługuje loty o całkowitej rocznej emisji CO2 pochodzącej z paliw kopalnych wynoszącej mniej niż 25 000 ton rocznie?</t>
  </si>
  <si>
    <t>Proszę zauważyć, że to kryterium odnosi się do "pełnego zakresu" operacji lotniczych objętych systemem EU ETS.</t>
  </si>
  <si>
    <t>Operatorzy, którzy są uznani za niewielkie źródło emisji, mogą korzystać z uproszczonej procedury w celu oszacowania zużycia paliwa przy pomocy instrumentów wprowadzonych przez Eurocontrol lub inną odpowiednią organizację. W takim przypadku należy wypełnić arkusz „obliczenia uproszczone” zamiast arkusza „obliczenia”.</t>
  </si>
  <si>
    <t>Proszę wybrać</t>
  </si>
  <si>
    <t>Jeśli działalność lotnicza prowadzona jest poniżej jednego z tych progów, operator kwalifikuje się do jeszcze bardziej uproszczonego podejścia do monitorowania, raportowania i weryfikacji, zgodnie z art. 28a ust. 6 dyrektywy EU ETS (zob. poniżej pkt 5 lit. d)).</t>
  </si>
  <si>
    <t>Jeżeli w odpowiedzi na punkt 5(a) wybrano "Prawda", czy operator potwierdza zamiar wykorzystania uproszczonych procedur w celu oszacowania zużycia paliwa?</t>
  </si>
  <si>
    <t>Jeżeli w odpowiedzi na punkt 5(b) wybrano "Prawda", czy operator potwierdza zamiar wykorzystania uproszczonych procedur określonych w art. 28a ust. 6 Dyrektywy 2003/87/WE?</t>
  </si>
  <si>
    <t>Jeżeli w odpowiedzi na punkt (c) lub (d) wybrano "Prawda", proszę przedstawić informacje wskazujące kwalifikowalność operatora statków powietrznych do wykorzystania procedur uproszczonych.</t>
  </si>
  <si>
    <t>Proszę przedstawić odpowiednie informacje, aby potwierdzić fakt, że operator statków powietrznych wykonuje mniej niż 243 loty w każdym z trzech kolejnych czteromiesięcznych okresów lub roczne emisje operatora są niższe niż 25 000 ton CO2 (pełny zakres) lub niższe niż 3 000 ton CO2 na rok (ograniczony zakres). W razie potrzeby proszę załączyć dodatkowe dokumenty (patrz rozdział 15).</t>
  </si>
  <si>
    <t>Proszę przedstawić szacowaną/przewidywaną całkowitą wielkość emisji CO2 z paliw kopalnych z międzynarodowych lotów objętych CORSIA.</t>
  </si>
  <si>
    <t>Wartość ta powinna obejmować wszystkie loty międzynarodowe, które wchodzą w zakres CORSIA. W tym przypadku uwzględnia się również loty objęte CORSIA, które są również objęte systemem EU ETS, wśród których loty odlatujące i przybywające do różnych państw EOG również zostaną uwzględnione.</t>
  </si>
  <si>
    <t>Sekcja ta musi zostać wypełniona tylko w przypadku, gdy procedura opisana w punkcie (g) nie zawiera wymaganych etapów oceny. Proszę zauważyć, że są loty, które mogą być objęte zarówno systemem EU ETS  i mechanizmem CORSIA. Zaleca się włączenie w tej procedurze odpowiednich etapów oceny w celu identyfikacji tych lotów.</t>
  </si>
  <si>
    <t>Należy zachować szczególną ostrożność, aby zapewnić, że procedura ta prowadzi do rozróżnienia pomiędzy lotami wymagającymi kompensacji, jak opisano w Załączniku 16, Tom IV, Część II rozdziału 3, 3.1., a innymi lotami, w okresie od 1 stycznia 2021 r.</t>
  </si>
  <si>
    <t>W tym celu procedura musi obejmować regularne sprawdzanie elementu implementacyjnego CORSIA "CORSIA States for Chapter 3 State Pair".</t>
  </si>
  <si>
    <t>Uwaga: Ten podrozdział dotyczy wyłącznie uproszczonego podejścia w ramach systemu EU ETS.</t>
  </si>
  <si>
    <t>Jeżeli operator statków powietrznych zamierza korzystać z uproszczonego monitorowania przy wykorzystaniu narzędzia CORSIA CO2 Estimation and Reporting Tool (CERT), proszę wypełnić rozdział 6 poniżej.</t>
  </si>
  <si>
    <t>Jeśli operator statków powietrznych uważany jest za podmiot o niskiej emisji, ponieważ emituje mniej niż 25 000 t CO2 rocznie lub jeśli emituje mniej niż 3 000 t CO2 rocznie, i jeśli zdecyduje się na pełne sporządzenie rocznego raportu na temat wielkości emisji za pomocą narzędzia Eurocontrol "Small Emitter Tool"(SET) wypełnione przez Eurocontrol danymi z EU ETS Support Facility(ETS-SF), może w takim przypadku przedłożyć ten raport bez weryfikacji, ponieważ taki raport jest uważany za zweryfikowany (art. 28a ust. 6 Dyrektywy EU ETS).</t>
  </si>
  <si>
    <t>&lt;&lt;&lt; Jeżeli wybrano "Fałsz" dla obu punktów (a) and (b), proszę przejść bezpośrednio do rozdziału 6. &gt;&gt;&gt;</t>
  </si>
  <si>
    <t>Jeżeli operator statków powietrznych zamierza wykorzystywać ten plan monitorowania również na potrzeby monitorowania lotów nieobjętych systemem EU ETS, ale objętych mechanizmem CORSIA, wymagane jest aby określił, z których metod monitorowania będzie korzystał.</t>
  </si>
  <si>
    <t>Uwagi</t>
  </si>
  <si>
    <t>Miejsce na dalsze uwagi:</t>
  </si>
  <si>
    <t>Jednakże należy mieć na uwadze, że progi zastosowania narzędzia dla małych podmiotów objętych systemem EU ETS i narzędziem ICAO CERT są różne. Dlatego - oprócz informacji, które należy podać w rozdziale 5 - operator statków powietrznych musi podać tutaj informację, czy zamierza korzystać z narzędzia CERT.</t>
  </si>
  <si>
    <t>Następujące reguły wyboru metod mają zastosowanie:</t>
  </si>
  <si>
    <t xml:space="preserve">Dla lat 2019 i 2020 objętych raportowaniem (zgodnie z Załącznikiem 16, Tom IV, Część II, Rozdział 2, 2.2.1.2) </t>
  </si>
  <si>
    <t>Metoda Monitorowania Zużycia Paliwa jest obowiązkowa dla operatorów samolotów, których emisje roczne są równe lub większe niż 500 000 ton CO2 z lotów międzynarodowych, zgodnie z definicją w Załączniku 16, Tomu IV, Część II, Rozdział 1, 1.1.2 i Rozdział 1, 2.1.</t>
  </si>
  <si>
    <t>Operator samolotu z roczną emisją CO2 z lotów międzynarodowych, zgodnie z definicją w Załączniku 16, Tom IV, Część II, Rozdział 1, 1.1.2 i Rozdział 2, 2.1, mniejszą niż 500 000 ton stosuje Metodę Monitorowania Zużycia Paliwa lub narzędzie ICAO CORSIA CO2 Estimation and Reporting Tool (CERT).</t>
  </si>
  <si>
    <r>
      <t>Nazwa wykorzystywanego systemu</t>
    </r>
    <r>
      <rPr>
        <sz val="8"/>
        <rFont val="Arial"/>
        <family val="2"/>
      </rPr>
      <t xml:space="preserve"> (jeżeli dotyczy)</t>
    </r>
  </si>
  <si>
    <t>Dla lat od 2021 do 2035 objętych raportowaniem (zgodnie z Załącznikiem 16, Tom IV, Część 2, Rozdział 2, 2.2.1.3)</t>
  </si>
  <si>
    <t>Metoda Monitorowania Zużycia Paliwa jest obowiązkowa dla operatorów samolotów, których emisja roczna CO2 jest równa lub większa od 500 000 ton z lotów międzynarodowych objętych obowiązkiem kompensacji, zgodnie z definicją w Załączniku 16, Tom IV, Część II, Rozdział 1, 1.1.2 i Rozdział 3, 3.1. Dla lotów międzynarodowych niebędących przedmiotem wymogu kompensacji, operator samolotu stosuje Metodę Monitorowania Zużycia Paliwa lub narzędzie ICAO CORSIA CO2 Estimation and Reporting Tool (CERT).</t>
  </si>
  <si>
    <t>Operator samolotu, którego roczna emisja z międzynarodowych lotów będących przedmiotem obowiązku kompensacji, zgodnie z Załącznikiem 16, Tom IV, Część II, Rozdział 1, 1.1.2, i Rozdział 3, 3.1, jest mniejsza niż 50 000 ton, stosuje Metodę Monitorowania Zużycia Paliwa lub narzędzie ICAO CORSIA CO2 Estimation and Reporting Tool (CERT).</t>
  </si>
  <si>
    <t>Można wybrać narzędzie CERT lub metodę zużycia paliwa zgodnie z opisem w rozdziale 6 tego planu monitorowania.</t>
  </si>
  <si>
    <t>Wybrana metoda:</t>
  </si>
  <si>
    <t>Metoda Zużycia Paliwa</t>
  </si>
  <si>
    <t>Kombinacja obu metod</t>
  </si>
  <si>
    <t>Potwierdzenie stosowania metod monitorowania w ramach mechanizmu CORSIA dla okresu rozpoczynającego się od 2021 roku</t>
  </si>
  <si>
    <t>Potwierdzenie stosowania metod monitowania w ramach mechanizmu CORSIA w okresie 2019 - 2020.</t>
  </si>
  <si>
    <t>Jako trzecią opcję, operator może wybrać kombinację obu metod, tzn. metodę zużycia paliwa dla lotów międzynarodowych będących przedmiotem wymogu kompensacji, i CERT dla pozostałych lotów międzynarodowych.</t>
  </si>
  <si>
    <t>Metoda wprowadzania danych stosowana dla narzędzia CERT, jeżeli dotyczy</t>
  </si>
  <si>
    <t>Czas Blokowy</t>
  </si>
  <si>
    <t>Dalszy opis metody wykorzystanej do pozyskania danych wsadowych do CERT, jeżeli dotyczy.</t>
  </si>
  <si>
    <t>&lt;&lt;&lt; Jeżeli operator nie kwalifikuje się lub nie zamierza korzystać z narzędzi adla małych podmiotóe, proszę przejść do rozdziału 7. &gt;&gt;&gt;</t>
  </si>
  <si>
    <r>
      <t>OBLICZANIE EMISJI CO</t>
    </r>
    <r>
      <rPr>
        <b/>
        <vertAlign val="subscript"/>
        <sz val="14"/>
        <rFont val="Arial"/>
        <family val="2"/>
      </rPr>
      <t>2</t>
    </r>
    <r>
      <rPr>
        <b/>
        <sz val="14"/>
        <rFont val="Arial"/>
        <family val="2"/>
      </rPr>
      <t xml:space="preserve"> </t>
    </r>
  </si>
  <si>
    <t>&lt;&lt;&lt; Proszę przejść do rozdziału 10 w przypadku kwalifikowalności do obliczeń uproszczonych &gt;&gt;&gt;</t>
  </si>
  <si>
    <t>Proszę określić metodykę stosowaną do mierzenia zużycia paliwa dla każdego typu statku powietrznego.</t>
  </si>
  <si>
    <t>W każdym przypadku wybrana metoda powinna zapewnić najpełniejsze i najbardziej aktualne dane przy zachowaniu możliwie jak najmniejszej niepewności pomiarów bez konieczności ponoszenia nieracjonalnie wysokich kosztów. 
Należy zwrócić uwagę na fakt, że typy statków powietrznych zostały automatycznie wstawione z pkt 4(a) i 4(b).</t>
  </si>
  <si>
    <t>Metoda A</t>
  </si>
  <si>
    <t>Metoda B</t>
  </si>
  <si>
    <t>Rzeczywiste zużycie paliwa podczas każdego lotu (tony) = Ilość paliwa znajdującego się w zbiornikach statku powietrznego po uzupełnieniu zapasu na dany lot (tony) – Ilość paliwa znajdującego się w zbiornikach statku powietrznego po uzupełnieniu zapasu na następny lot (tony) + Ilość paliwa, o jaką uzupełniony został zapas na następny lot (tony)</t>
  </si>
  <si>
    <t>Rzeczywiste zużycie paliwa podczas każdego lotu (tony) = Ilość paliwa znajdującego się w zbiornikach statku powietrznego w czasie zaciągnięcia hamulców po zakończeniu poprzedniego lotu (tony) + Ilość paliwa, o jaką uzupełniony został zapas na następny lot (tony) – Ilość paliwa znajdującego się w zbiornikach statku powietrznego w momencie zaciągnięcia hamulców po zakończeniu lotu (tony)</t>
  </si>
  <si>
    <t>Typy statków powietrznych z pkt 4(a)</t>
  </si>
  <si>
    <t>Typy statków powietrznych z pkt 4(b)</t>
  </si>
  <si>
    <t>Ogólny typ (oznacznik typu statku powietrznego ICAO) i podtyp statku powietrznego</t>
  </si>
  <si>
    <t>Metoda (A/B)</t>
  </si>
  <si>
    <t>Źródło danych stosowane do określania ilości paliwa, o jaką uzupełniany jest zapas paliwa</t>
  </si>
  <si>
    <t>Metody przesyłania, przechowywania i odzyskiwania danych</t>
  </si>
  <si>
    <t>Zgodnie z pomiarem dostawcy paliwa</t>
  </si>
  <si>
    <t>Pokładowe przyrządy pomiarowe</t>
  </si>
  <si>
    <t>Następnie wzory podane w rzędzie C muszą zostać poprawione w celu wskazania właściwego typu statku powietrznego w pkt 4 (a) i 4(b).</t>
  </si>
  <si>
    <t>Jeżeli wybrana metodyka (metoda A lub metoda B) nie jest stosowana w przypadku wszystkich typów statków powietrznych, w poniższym polu należy podać uzasadnienie takiego podejścia.</t>
  </si>
  <si>
    <t>Proszę podać szczegółowe informacje dotyczące procedury, która zostanie zastosowana w celu określenia metodyki monitorowania dla dodatkowych typów statków powietrznych.</t>
  </si>
  <si>
    <t>O ile niniejszy plan monitorowania określa ogólnie metodykę monitorowania dla statków powietrznych, które w czasie składania planu monitorowania właściwemu organowi znajdują się już we flocie operatora [zob. punkt 4(a) i 4(b)], konieczna jest określona procedura w celu zagwarantowania, że wszelkie dodatkowe statki powietrzne, których eksploatację przewiduje się, (np. wymienione w punkcie 4(c) i 4(d)), również będą prawidłowo monitorowane. Pozycje określone poniżej powinny zapewnić określenie metodyki monitorowania dla każdego typu eksploatowanego statku powietrznego.</t>
  </si>
  <si>
    <t>Poniższą tabelę proszę uzupełnić informacjami dotyczącymi systemów i procedur monitorowania zużycia paliwa na jeden lot zarówno w posiadanych, jak i dzierżawionych statkach powietrznych.</t>
  </si>
  <si>
    <t>Proszę określić podstawową metodę pomiaru gęstości stosowaną w odniesieniu do uzupełnianego paliwa oraz paliwa w zbiornikach dla każdego typu statku powietrznego.</t>
  </si>
  <si>
    <t>Operator statków powietrznych wykorzysta gęstość paliwa, która jest stosowana do celów operacyjnych i bezpieczeństwa. Może to być gęstość lub standardowa 0,8 kg/l.</t>
  </si>
  <si>
    <t>Metoda stosowana do określania wartości gęstości rzeczywistej uzupełnianego paliwa</t>
  </si>
  <si>
    <t>Metoda stosowana do określania wartości gęstości rzeczywistej w zbiornikach</t>
  </si>
  <si>
    <t>Uzasadnienie stosowania wartości standardowej, jeżeli dokonanie pomiaru nie jest możliwe, oraz inne uwagi</t>
  </si>
  <si>
    <t>Poniższą tabelę proszę uzupełnić informacjami dotyczącymi procedur pomiaru gęstości stosowanych dla uzupełnionego zapasu paliwa oraz ilości paliwa w zbiornikach zarówno w posiadanych, jak i dzierżawionych statkach powietrznych.</t>
  </si>
  <si>
    <t>Jeżeli dotyczy, należy przedstawić spis odchyleń od ogólnie stosowanych metod określania ilości uzupełnionego zapasu paliwa/paliwa w zbiornikach oraz gęstości dla konkretnych lotnisk.</t>
  </si>
  <si>
    <t>Jeżeli jest to konieczne ze względu na wyjątkowe okoliczności, takie jak brak możliwości podania wszystkich danych wymaganych w danej metodyce przez dostawców paliw, należy zapewnić spis odchyleń od metodyki ogólnej dla konkretnych lotnisk. Jeżeli na przykład dostawca paliwa dla konkretnego lotniska nie może podać danych dotyczących gęstości rzeczywistej, należy określić proponowane podejście alternatywne. Proszę podać wykaz lotnisk, stosując ich oznaczniki ICAO oddzielone średnikami.</t>
  </si>
  <si>
    <t>Rodzaj odchylenia</t>
  </si>
  <si>
    <t>Uzasadnienie wyjątkowych okoliczności</t>
  </si>
  <si>
    <t>Lotniska, których dotyczy odchylenie</t>
  </si>
  <si>
    <t>Proszę potwierdzić, że na potrzeby systemu EU ETS zastosowane zostaną poniższe standardowe wskaźniki emisji dla znormalizowanych handlowych paliw lotniczych.</t>
  </si>
  <si>
    <t>Rodzaj paliwa lotniczego</t>
  </si>
  <si>
    <r>
      <t>Standardowa wartość IPCC
(tony CO</t>
    </r>
    <r>
      <rPr>
        <b/>
        <vertAlign val="subscript"/>
        <sz val="8"/>
        <rFont val="Arial"/>
        <family val="2"/>
      </rPr>
      <t xml:space="preserve">2 </t>
    </r>
    <r>
      <rPr>
        <b/>
        <sz val="8"/>
        <rFont val="Arial"/>
        <family val="2"/>
      </rPr>
      <t>/tona paliwa)</t>
    </r>
  </si>
  <si>
    <t>Potwierdzenie</t>
  </si>
  <si>
    <t>Paliwo do silników odrzutowych (Jet B)</t>
  </si>
  <si>
    <t>Domyślny wskaźnik emisji
(tona CO2 /tona paliwa)</t>
  </si>
  <si>
    <t>Proszę potwierdzić, że na potrzeby mechanizmu CORSIA zastosowane zostaną poniższe standardowe wskaźniki emisji dla znormalizowanych handlowych paliw lotniczych.</t>
  </si>
  <si>
    <t>W stosownych przypadkach proszę podać opis procedur stosowanych w celu określenia wskaźników emisji, wartości opałowych i zawartości biomasy w paliwach alternatywnych (strumieniach materiałów wsadowych).</t>
  </si>
  <si>
    <t>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W stosownych przypadkach procedura musi obejmować metodę wykazania spełnienia kryteriów zrównoważonego rozwoju w odniesieniu do biopaliw.</t>
  </si>
  <si>
    <t>W stosownych przypadkach proszę opisać strategie stosowane w przypadku partii próbnych paliw alternatywnych.</t>
  </si>
  <si>
    <t>Dla każdego strumienia materiałów wsadowych proszę zwięźle opisać strategię, która zostanie zastosowana w przypadku doboru prób paliw i materiałów w celu określenia wskaźnika emisji, wartości opałowej i zawartości biomasy dla każdej partii paliwa lub materiału.</t>
  </si>
  <si>
    <t>Strumień materiałów wsadowych
(rodzaj paliwa)</t>
  </si>
  <si>
    <t>Parametr</t>
  </si>
  <si>
    <t>Opis</t>
  </si>
  <si>
    <t>Zgodność z normą (EN, ISO,...)</t>
  </si>
  <si>
    <t>Częstotliwość</t>
  </si>
  <si>
    <t>Jeżeli dotyczy, proszę opisać strategie przeprowadzania analizy paliw alternatywnych (w tym biopaliw) w celu określenia wartości opałowej, wskaźników emisji oraz zawartości biogenicznej (w stosownych przypadkach).</t>
  </si>
  <si>
    <t>Dla każdego strumienia materiałów wsadowych proszę zwięźle opisać strategię, która zostanie zastosowana w przypadku analizy paliw i materiałów w celu określenia wskaźnika emisji, wartości opałowej i zawartości biomasy dla każdej partii paliwa lub materiału (jeżeli ma zastosowanie dla wybranego poziomu dokładności).</t>
  </si>
  <si>
    <t>Zgodność z normą (EN, ISO...)</t>
  </si>
  <si>
    <t>W stosownych przypadkach proszę podać wykaz laboratoriów, w których prowadzi się analizę oraz potwierdzić, czy laboratorium zostało akredytowane do celów takiej analizy zgodnie z normą EN ISO/IEC 17025 lub podać odniesienie do dowodów, które zostaną przedstawione w celu wykazania, że laboratorium posiada kompetencje techniczne zgodnie z art. 34.</t>
  </si>
  <si>
    <t>Nazwa laboratorium</t>
  </si>
  <si>
    <t>Procedury analityczne</t>
  </si>
  <si>
    <t>Czy do celów tej analizy laboratorium ma akredytację EN ISO/IEC17025?</t>
  </si>
  <si>
    <t>Jeżeli nie, podać odniesienie do dowodów, które zostaną przedstawione</t>
  </si>
  <si>
    <t>W stosownych przypadkach proszę podać opis procedury zastosowanej do określenia ilości biopaliwa zużytego zgodnie z wytycznymi Komisji zgodnie z art. 53 MRR (zob. Rozdział 5.5 dokumentu nr 2 z wytycznymi do MRR).</t>
  </si>
  <si>
    <t>Jeśli operator statków powietrznych zamierza zamierzasz korzystać z systemu monitorowania opartego na rejestrach zakupu, proszę podać wszystkie istotne szczegóły wymagane do zapewnienia zgodności z odpowiednimi wytycznymi Komisji, w tym szczegóły dotyczące identyfikowalności pochodzenia biopaliwa i unikania podwójnego liczenia z innymi systemami OZE, dowody na spełnienie kryteriów zrównoważonego rozwoju oraz, że ilość zużycia biopaliw jest technicznie wykonalna w odniesieniu do lotów objętych systemem EU ETS, w odniesieniu do których twierdzi się, że paliwo jest używane.</t>
  </si>
  <si>
    <t>Dokument nr 2 z wytycznymi do MRR „Rozporządzenie w sprawie monitorowania i sprawozdawczości - ogólne wytyczne dla operatorów statków powietrznych” zawiera odpowiednie wymagania w rozdziale 5.5, które należy czytać łącznie z rozdziałami 5.4.8 i 5.4.9. Ponadto należy uwzględnić wymogi dotyczące kryteriów zrównoważonego rozwoju zawarte w Załączniku I do tego dokumentu.</t>
  </si>
  <si>
    <t>Dokument z wytycznymi znajduje się pod następującym adresem:</t>
  </si>
  <si>
    <t>Monitorowanie kwalifikowanych roszczeń paliwowych w ramach mechanizmu CORSIA</t>
  </si>
  <si>
    <t>Należy pamiętać, że w celu zgłoszenia takiego zużycia paliwa metoda monitorowania musi zapewniać, że dane przedstawione w tabeli A5-2 SARPs są dostępne do raportowania.</t>
  </si>
  <si>
    <t>W okresie 2019-2020 tę sekcję można pozostawić pustą.</t>
  </si>
  <si>
    <t>&lt;&lt;&lt; Proszę kliknąć tutaj, aby przejść do rozdziału 11 "Luki w danych" &gt;&gt;&gt;</t>
  </si>
  <si>
    <t>wykonuje mniej niż 243 loty w jednym okresie przez trzy kolejne czteromiesięczne okresy; lub</t>
  </si>
  <si>
    <t>wykonuje loty o całkowitej rocznej emisji wynoszącej mniej niż 25 000 ton na rok (pełen zakres); lub</t>
  </si>
  <si>
    <t>Operator może skorzystać z wyłączenia przedstawionego w art.. 28a ust. 6 Dyrektywy 2003/87/WE,</t>
  </si>
  <si>
    <t xml:space="preserve">wykonuje loty o całkowitej rocznej emisji wynoszącej mniej niż 25 000 ton na rok (pełen zakres); lub </t>
  </si>
  <si>
    <t>wykonuje loty o całkowitej rocznej emisji wynoszącej mniej niż 3 000 ton na rok (ograniczony zakres).</t>
  </si>
  <si>
    <t>Wpisy w tym miejscu są wymagane / dozwolone jedynie, jeżeli w rozdziale 5 potwierdzono zamiar stosowania procedury uproszczonej w celu obliczenia zużycia paliwa oraz przedstawiono dowód kwalifikacji do stosowania takiego podejścia.</t>
  </si>
  <si>
    <t>Proszę podać nazwę lub odniesienie do zatwierdzonego przez Komisję narzędzia stosowanego do oszacowania zużycia paliwa.</t>
  </si>
  <si>
    <t>Narzędzie dla niewielkich źródeł wypełnione danymi z Eurocontrol EU ETS Support Facility</t>
  </si>
  <si>
    <t>Proszę potwierdzić, że do obliczenia wielkości emisji na potrzeby EU ETS zostaną zastosowane poniższe standardowe wskaźniki emisji dla znormalizowanych handlowych paliw lotniczych:</t>
  </si>
  <si>
    <r>
      <t>Domyślna wartość IPCC 
(tCO</t>
    </r>
    <r>
      <rPr>
        <b/>
        <vertAlign val="subscript"/>
        <sz val="8"/>
        <rFont val="Arial"/>
        <family val="2"/>
      </rPr>
      <t xml:space="preserve">2 </t>
    </r>
    <r>
      <rPr>
        <b/>
        <sz val="8"/>
        <rFont val="Arial"/>
        <family val="2"/>
      </rPr>
      <t>/ t)</t>
    </r>
  </si>
  <si>
    <t>W przypadku stosowania paliwa alternatywnego (w tym biopaliwa) należy przedstawić proponowany wskaźnik emisji oraz wartość opałową, które zostaną wykorzystane, oraz uzasadnić zastosowaną metodykę.</t>
  </si>
  <si>
    <t>&lt;&lt;&lt; Proszę kliknąć tutaj, aby przejść do rozdziału 12 "Zarządzanie" &gt;&gt;&gt;</t>
  </si>
  <si>
    <t>Jeżeli brakuje odpowiednich danych dla określenia wielkości emisji operatora statku powietrznego, operator statku powietrznego stosuje dane zastępcze obliczone zgodnie z alternatywną metodą zatwierdzoną przez właściwy organ. Powody zastosowania metodyki postępowania z lukami w danych oraz ilość emisji, dla której zastosowano takie podejście, należy określić w rocznym raporcie na temat wielkości emisji.</t>
  </si>
  <si>
    <t>Proszę podać krótki opis metody stosowanej do oszacowania zużycia paliwa w przypadku braku danych zgodnie z warunkami określonymi powyżej.</t>
  </si>
  <si>
    <t>Jeżeli dane zastępcze na potrzeby systemu EU ETS nie mogą zostać określone na podstawie metody opisanej w pkt 11(a), wielkość emisji można oszacować na podstawie zużycia paliwa określonego z zastosowaniem narzędzia, o którym mowa w art. 54 ust. 2 rozporządzenia MRR. Proszę podać, jakie narzędzie zatwierdzone przez Komisję zastosowano w tym przypadku:</t>
  </si>
  <si>
    <t>Proszę podać o wszelkich dodatkowych źródłach danych, których operator zamierza użyć, aby uniknąć luk w danych w ramach mechanizmu CORSIA:</t>
  </si>
  <si>
    <t>Wybrane narzędzie:</t>
  </si>
  <si>
    <t>Proszę potwierdzi c, które narzędzie zostanie wykorzystane do wypełnienia luk w danych lub poprawienia błędnych danych w ramach mechanizmu CORSIA.</t>
  </si>
  <si>
    <t>Agencja Środowiska</t>
  </si>
  <si>
    <t>Ministerstwo Środowiska</t>
  </si>
  <si>
    <t>Urząd Lotnictwa Cywilnego</t>
  </si>
  <si>
    <t>Ministerstwo Transportu</t>
  </si>
  <si>
    <t>nd.</t>
  </si>
  <si>
    <t>Komercyjny</t>
  </si>
  <si>
    <t>Niekomercyjny</t>
  </si>
  <si>
    <t>Loty rozkładowe</t>
  </si>
  <si>
    <t>Loty nierozkładowe</t>
  </si>
  <si>
    <t>Loty rozkładowe i nierozkładowe</t>
  </si>
  <si>
    <t>Loty wyłącznie w EOG</t>
  </si>
  <si>
    <t>Loty w i poza EOG</t>
  </si>
  <si>
    <t>Kapitan</t>
  </si>
  <si>
    <t>Pan</t>
  </si>
  <si>
    <t>Pani</t>
  </si>
  <si>
    <t>Ortodroma (GCD)</t>
  </si>
  <si>
    <t>W stosownych przypadkach proszę przedstawić krótki opis metodyki postępowania z lukami w danych w odniesieniu do parametrów innych niż zużycie paliwa.</t>
  </si>
  <si>
    <t>Proszę podać szczegóły dotyczące procedury stosowanej w celu zapewnienia, że luki w danych są ograniczone do wartości poniżej 5% lotów.</t>
  </si>
  <si>
    <t>OPIS PROCEDUR ZARZĄDZANIA DANYMI I DZIAŁAŃ KONTROLNYCH</t>
  </si>
  <si>
    <t>Proszę określić obowiązki w zakresie monitorowania i raportowania (art. 61 rozporządzenia MRR).</t>
  </si>
  <si>
    <t>Proszę określić właściwe stanowiska i przedstawić zwięźle ich rolę w zakresie monitorowania i raportowania. Poniżej należy wymienić wyłącznie osoby, które mają najszerszy zakres odpowiedzialności oraz osoby pełniące inne ważne funkcje (tj. nie należy wymieniać osób pełniących obowiązki tymczasowo).</t>
  </si>
  <si>
    <t>Można je przedstawić za pomocą diagramu drzewka lub schematu organizacyjnego dołączonego do składanych dokumentów.</t>
  </si>
  <si>
    <t>Zakres obowiązków</t>
  </si>
  <si>
    <t>Proszę podać szczegółowe informacje dotyczące procedury przydziału obowiązków oraz kompetencji personelu odpowiedzialnego za monitorowanie i raportowanie zgodnie z art. 58 ust. 3 lit. c) rozporządzenia MRR.</t>
  </si>
  <si>
    <t>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t>
  </si>
  <si>
    <t>Proszę podać szczegółowe informacje dotyczące procedury regularnej oceny adekwatności planu monitorowania, obejmujące przede wszystkim wszelkie ewentualne środki udoskonalenia metodyki monitorowania.</t>
  </si>
  <si>
    <t>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t>
  </si>
  <si>
    <t>Proszę podać szczegółowe informacje o procedurach dotyczących działań w zakresie przepływu danych, gwarantujących, że dane przekazywane w ramach systemu EU ETS nie zawierają nieprawidłowości i są zgodne z zatwierdzonym planem i rozporządzeniem.</t>
  </si>
  <si>
    <t>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t>
  </si>
  <si>
    <t>W pkt „Opis stosownych etapów procesu” proszę określić każdy etap przepływu danych od danych podstawowych po roczne emisje, określając kolejność i interakcję między działaniami w zakresie przepływu danych; proszę załączyć wzory i dane stosowane do obliczenia emisji z danych podstawowych. Proszę podać szczegółowe informacje dotyczące wszelkich systemów elektronicznego przetwarzania i przechowywania danych oraz innych sposobów wprowadzania danych (w tym ręcznego) oraz określić, w jaki sposób zapisuje się wyjściowe dane.</t>
  </si>
  <si>
    <t>Odniesienie do procedury (w stosownych przypadkach)</t>
  </si>
  <si>
    <t>Stanowisko lub departament odpowiedzialny za procedurę i wytworzone dane</t>
  </si>
  <si>
    <t>Nazwa stosowanego systemu informatycznego (w stosownych przypadkach)</t>
  </si>
  <si>
    <t>Wykaz stosowanych norm EN lub innych (w stosownych przypadkach)</t>
  </si>
  <si>
    <t>Wykaz podstawowych źródeł danych</t>
  </si>
  <si>
    <t>Opis stosownych etapów dla każdego działania w zakresie przepływu danych</t>
  </si>
  <si>
    <t>Proszę dołączyć dokument przedstawiający przepływ danych wykorzystywanych do obliczania wielkości emisji, z uwzględnieniem osób odpowiedzialnych za pozyskiwanie i przechowywanie każdego rodzaju danych. W razie potrzeby proszę odnieść się do dodatkowych informacji przedłożonych z wypełnionym planem.</t>
  </si>
  <si>
    <t>Proszę wprowadzić w poniższym polu odniesienie do pliku/dokumentu dołączonego do planu monitorowania.</t>
  </si>
  <si>
    <t>Proszę wypełnić poniższą tabelę informacjami o procedurze stosowanej w celu zapewnienia regularnych kontroli krzyżowych między ilością zatankowanego paliwa podaną w fakturach a ilością tankowanego paliwa wskazaną przez pomiar pokładowy.</t>
  </si>
  <si>
    <t>Proszę podać szczegółowe informacje dotyczące procedur stosowanych do oceny nieodłącznego ryzyka i ryzyka zawodności systemów kontroli wewnętrznej.</t>
  </si>
  <si>
    <t>W krótkim opisie należy określić, w jaki sposób prowadzi się ocenę ryzyka nieodłącznego („nieprawidłowości”) i ryzyka zawodności systemów kontroli wewnętrznej („pomyłki”) przy tworzeniu skutecznego systemu kontroli.</t>
  </si>
  <si>
    <t>Proszę podać szczegółowe informacje dotyczące procedur stosowanych w celu zapewnienia jakości przyrządów pomiarowych i technologii informatycznej stosowanej w działaniach w zakresie przepływu danych.</t>
  </si>
  <si>
    <t>W krótkim opisie należy określić, w jaki sposób prowadzi się wzorcowanie lub regularne kontrole stosownych przyrządów pomiarowych oraz w jaki sposób dokonuje się testów i kontroli technologii informatycznej, w tym w odniesieniu do kontroli dostępu, kopii zapasowych, odzysku danych i ochrony.</t>
  </si>
  <si>
    <t>Proszę podać szczegółowe informacje dotyczące procedur stosowanych w celu zapewnienia regularnych przeglądów i walidacji danych.</t>
  </si>
  <si>
    <t>W krótkim opisie należy określić, w jaki sposób w procesie przeglądu i walidacji uwzględnia się kontrolę kompletności danych, porównanie z danymi z lat poprzednich, porównanie zgłoszonego zużycia paliwa z dokumentacją zakupu oraz porównanie wskaźników uzyskanych od dostawców paliwa z międzynarodowymi wskaźnikami odniesienia, w stosownych przypadkach, jak również kryteria odrzucenia danych.</t>
  </si>
  <si>
    <t>Proszę podać szczegółowe informacje dotyczące procedur stosowanych w przypadku korekt i działań naprawczych.</t>
  </si>
  <si>
    <t>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t>
  </si>
  <si>
    <t>W stosownych przypadkach proszę podać szczegółowe informacje dotyczące procedur stosowanych w celu kontroli działań zlecanych na zewnątrz.</t>
  </si>
  <si>
    <t>W krótkim opisie należy określić, w jaki sposób przebiega kontrola działań w zakresie przepływu danych i działań w zakresie kontroli procesów zlecanych na zewnątrz oraz określić sposób kontroli jakości uzyskanych danych.</t>
  </si>
  <si>
    <t>Proszę podać szczegółowe informacje dotyczące procedur stosowanych w celu zarządzania prowadzeniem rejestrów i dokumentacji.</t>
  </si>
  <si>
    <t>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t>
  </si>
  <si>
    <t>Czy organizacja posiada udokumentowany system zarządzania środowiskowego? Proszę wybrać najbardziej odpowiednią odpowiedź.</t>
  </si>
  <si>
    <t>Jeżeli system zarządzania środowiskowego posiada certyfikat nadany przez organizację posiadającą odpowiednią akredytację, a system ten obejmuje procedury mające znaczenie dla monitorowania i raportowania w ramach systemu EU ETS, proszę określić według jakiej normy, np. ISO14001, EMAS itd.</t>
  </si>
  <si>
    <t>Proszę wymienić wszystkie skróty, akronimy lub definicje zastosowane podczas wypełniania niniejszego planu monitorowania.</t>
  </si>
  <si>
    <t>Skrót</t>
  </si>
  <si>
    <t>Definicja</t>
  </si>
  <si>
    <t>W tym miejscu proszę podać wszelkie dodatkowe informacje, które mają zostać uwzględnione podczas rozpatrywania planu. Proszę podać te informacje w formacie elektronicznym, jeśli jest to możliwe. Można je przekazać w formatach Microsoft Word, Excel lub Adobe Acrobat.</t>
  </si>
  <si>
    <t>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t>
  </si>
  <si>
    <t>Proszę podać poniżej nazwy plików (jeżeli są w formie elektronicznej) lub numery referencyjne dokumentów (jeżeli są w formie wydruku).</t>
  </si>
  <si>
    <t>Nazwa pliku/numer referencyjny</t>
  </si>
  <si>
    <t>Opis dokumentu</t>
  </si>
  <si>
    <t>&lt;&lt;&lt; Proszę kliknąć tutaj, aby przejść do rozdziału 17 "Dalsze informacje" &gt;&gt;&gt;</t>
  </si>
  <si>
    <t>SARPs są uzupełnione „Środowiskowym Podręcznikiem Technicznym, Tom IV - Mechanizm Kompensacji i Redukcji Emisji dla Międzynarodowego Lotnictwa (CORSIA)” (Doc 9501, zwany „ETM”) i dalsze „Elementy wdrażania ICAO CORSIA”.</t>
  </si>
  <si>
    <t>SARPs,  ETM i wszystkie Elementy Implementacyjne dostępne są pod następujący adresem:</t>
  </si>
  <si>
    <t>Niekomercyjni przewoźnicy lotniczy, którzy emitują mniej niż 1 000 ton CO2 rocznie w ramach „pełnego zakresu” EU ETS.</t>
  </si>
  <si>
    <t>Komercyjni przewoźnicy lotniczy, obsługujący mniej niż 243 loty przez trzy kolejne czteromiesięczne okresy, lub obsługujący loty o całkowitej rocznej emisji poniżej 10 000 ton CO2 rocznie.</t>
  </si>
  <si>
    <t>Należy zauważyć, że w ramach systemu EU ETS obowiązują uproszczone wymogi w zakresie monitorowania, raportowania i weryfikacji w przypadku podmiotów będących małymi emitentami. Formularz ten wskazuje, czy można korzystać z uproszczonych procedur (patrz rozdział 5 tego szablonu).</t>
  </si>
  <si>
    <t>Artykuł 12 rozporządzenia MRR określa szczególne wymogi dotyczące treści i składania planu monitorowania oraz jego aktualizacji. Artykuł 12 określa znaczenie planu monitorowania w następujący sposób:</t>
  </si>
  <si>
    <t>Plan monitorowania obejmuje szczegółową, pełną i przejrzystą dokumentację metodyki monitorowania konkretnej instalacji lub operatora statku powietrznego i zawiera co najmniej elementy określone w Załączniku I.</t>
  </si>
  <si>
    <t>Ponadto art. 74 ust. 1 stanowi, że:</t>
  </si>
  <si>
    <t>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</si>
  <si>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 xml:space="preserve">Niniejszy plik jest opracowanym przez Komisję Europejską wspomnianym formularzem do sporządzania planów monitorowania wielkości emisji operatorów statków powietrznych i zawiera wymogi określone w Załączniku I oraz dodatkowe wymogi mające pomóc operatorowi statku powietrznego w wykazaniu zgodności z rozporządzeniem MRR. 
W określonych warunkach opisanych poniżej mógł on zostać w ograniczonym stopniu zmieniony przez właściwy organ państwa członkowskiego. </t>
  </si>
  <si>
    <t>Zgodnie z aktem delegowanym wydawanym na podstawie art. 28c Dyrektywy 2003/87/WE wzór ten ma być również wykorzystywany do sprawozdawczości w ramach mechanizmu CORSIA.</t>
  </si>
  <si>
    <t xml:space="preserve">Niniejszy formularz planu monitorowania odzwierciedla stanowisko służb Komisji w momencie publikacji. </t>
  </si>
  <si>
    <t xml:space="preserve">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t>
  </si>
  <si>
    <t>Wszystkie wytyczne Komisji dotyczące rozporządzenia w sprawie monitorowania i raportowania dostępne są pod adresem:</t>
  </si>
  <si>
    <t>W związku z tym wszystkie odniesienia do państw członkowskich w niniejszym formularzu należy interpretować jako obejmujące wszystkie 31 państw EOG. Do EOG należy 28 państw członkowskich UE, Islandia, Liechtenstein i Norwegia.</t>
  </si>
  <si>
    <t>Przed wypełnieniem niniejszego dokumentu należy wykonać następujące czynności:</t>
  </si>
  <si>
    <t>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t>
  </si>
  <si>
    <t xml:space="preserve">Należy zidentyfikować właściwy organ odpowiedzialny za dany przypadek w tym administrującym państwie członkowskim (w państwie członkowskim może być więcej niż jeden właściwy organ). </t>
  </si>
  <si>
    <t>Należy sprawdzić na stronie internetowej właściwego organu lub skontaktować się z nim bezpośrednio w celu ustalenia, czy posiadana wersja formularza jest prawidłowa . Wersja formularza jest wyraźnie wskazana na stronie tytułowej niniejszego dokumentu.</t>
  </si>
  <si>
    <t>Niektóre państwa członkowskie mogą wymagać korzystania z innego systemu, np. formularza internetowego zamiast arkusza kalkulacyjnego. Proszę sprawdzić wymagania administrującego państwa członkowskiego. W takim przypadku właściwy organ udzieli dalszych informacji.</t>
  </si>
  <si>
    <t>Przed wypełnieniem formularza proszę uważnie przeczytać poniższe instrukcje.</t>
  </si>
  <si>
    <t>Niniejszy plan monitorowania należy przedłożyć właściwemu organowi pod adresem:</t>
  </si>
  <si>
    <t>Ministerstwo Środowiska
ul. Wawelska 52/54
00-922 Warszawa</t>
  </si>
  <si>
    <t>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t>
  </si>
  <si>
    <t>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t>
  </si>
  <si>
    <t>Wszystkie zmiany planu monitorowania należy wprowadzać oraz rejestrować zgodnie z art. 16 rozporządzenia MRR.</t>
  </si>
  <si>
    <t>Jeżeli potrzebna jest pomoc w wypełnianiu planu monitorowania, należy skontaktować się z właściwym organem. Niektóre państwa członkowskie opracowały wytyczne, które mogą się okazać przydatne.</t>
  </si>
  <si>
    <t>Oświadczenie o poufności – 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</si>
  <si>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</si>
  <si>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Strony internetowe UE:</t>
  </si>
  <si>
    <t>EU ETS ogólnie:</t>
  </si>
  <si>
    <t xml:space="preserve">EU ETS w odniesieniu do lotnictwa: </t>
  </si>
  <si>
    <t xml:space="preserve">Monitorowanie i raportowanie w EU ETS: </t>
  </si>
  <si>
    <t>Inne strony internetowe:</t>
  </si>
  <si>
    <t>www.mos.gov.pl; www.kobize.pl</t>
  </si>
  <si>
    <t>Pomoc techniczna:</t>
  </si>
  <si>
    <t>www.kobize.pl</t>
  </si>
  <si>
    <t>Sposób korzystania z formularza:</t>
  </si>
  <si>
    <t>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t>
  </si>
  <si>
    <t>Jeśli operator zobowiązany jest przedłożyć plan monitorowania emisji tylko dla celów mechanizmu CORSIA, ale nie na potrzeby systemu EU ETS, nie potrzebuje planu monitorowania tonokilometrów. W związku z tym plan monitorowania emisji musi zostać wypełniony całkowicie.</t>
  </si>
  <si>
    <t>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t>
  </si>
  <si>
    <t>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t>
  </si>
  <si>
    <t>Legenda kolorów i czcionek:</t>
  </si>
  <si>
    <t>Czarny tekst pogrubiony:</t>
  </si>
  <si>
    <t>Tekst ten pochodzi z formularza Komisji. Należy pozostawić go bez zmian.</t>
  </si>
  <si>
    <t>Mniejszy tekst kursywą:</t>
  </si>
  <si>
    <t>Tekst ten zawiera bardziej szczegółowe wyjaśnienia. Państwa członkowskie mogą dodawać dalsze wyjaśnienia w wersjach formularza dla poszczególnych państw członkowskich.</t>
  </si>
  <si>
    <t>Jasnożółte pola to pola do wprowadzania danych.</t>
  </si>
  <si>
    <t>Zielone pola ukazują automatycznie obliczone wyniki. Czerwony tekst pokazuje komunikaty o błędzie (brakujące dane itp.).</t>
  </si>
  <si>
    <t>Pola zakreskowane wskazują, że wprowadzenie danych w tym polu nie jest istotne z uwagi na dane, które zostały wprowadzone w innym polu.</t>
  </si>
  <si>
    <t>Pola szare są wypełniane przez państwa członkowskie przed opublikowaniem dostosowanych indywidualnie wersji formularza.</t>
  </si>
  <si>
    <t>Tutaj znajduje się wykaz wytycznych danego państwa członkowskiego:</t>
  </si>
  <si>
    <t>Sekcje dodane do formularza EU ETS dotyczące informacji wymaganych dla mechanizmu CORSIA są oznaczone jasnoniebieską ramką.</t>
  </si>
  <si>
    <t>przekazana właściwemu organowi</t>
  </si>
  <si>
    <t>zatwierdzona przez właściwy organ</t>
  </si>
  <si>
    <t>odrzucona przez właściwy organ</t>
  </si>
  <si>
    <t>zwrócona z uwagami</t>
  </si>
  <si>
    <t>projekt roboczy</t>
  </si>
  <si>
    <t>Plan monitorowania wielkości emisji rocznych</t>
  </si>
  <si>
    <t>Plan monitorowania danych dotyczących tonokilometrów</t>
  </si>
  <si>
    <t>Nowy plan monitorowania</t>
  </si>
  <si>
    <t>Zaktualizowany plan monitorowania</t>
  </si>
  <si>
    <t>Belgia</t>
  </si>
  <si>
    <t>Bułgaria</t>
  </si>
  <si>
    <t>Chorwacja</t>
  </si>
  <si>
    <t>Cypr</t>
  </si>
  <si>
    <t>Republika Czeska</t>
  </si>
  <si>
    <t>Dania</t>
  </si>
  <si>
    <t>Finlandia</t>
  </si>
  <si>
    <t>Francja</t>
  </si>
  <si>
    <t>Niemcy</t>
  </si>
  <si>
    <t>Grecja</t>
  </si>
  <si>
    <t>Węgry</t>
  </si>
  <si>
    <t xml:space="preserve">Islandia </t>
  </si>
  <si>
    <t>Irlandia</t>
  </si>
  <si>
    <t>Włochy</t>
  </si>
  <si>
    <t>Łotwa</t>
  </si>
  <si>
    <t>Litwa</t>
  </si>
  <si>
    <t>Luksemburg</t>
  </si>
  <si>
    <t>Niderlandy</t>
  </si>
  <si>
    <t xml:space="preserve">Norwegia </t>
  </si>
  <si>
    <t>Portugalia</t>
  </si>
  <si>
    <t>Rumunia</t>
  </si>
  <si>
    <t>Słowacja</t>
  </si>
  <si>
    <t>Słowenia</t>
  </si>
  <si>
    <t>Hiszpania</t>
  </si>
  <si>
    <t>Szwecja</t>
  </si>
  <si>
    <t>Zjednoczone Królestwo</t>
  </si>
  <si>
    <t>Polska - Urząd Lotnictwa Cywilnego</t>
  </si>
  <si>
    <t>Proszę określić dla narzędzia ICAO CORSIA CO2 Estimation and Reporting Tool (CERT), czy w celu oszacowania emisji w okresach sprawozdawczych stosuje się Ortodromę (GCD) czy Czas Blokowy (Block Time).</t>
  </si>
  <si>
    <t>Jeśli ma to zastosowanie, proszę określić procedury wyznaczania Czasu Bloku (Block Time) i ewentualne ich agregowanie do wykorzystania w narzędziu  ICAO CORSIA CERT. Obejmuje to określenie dokładnych punktów w czasie dla dwóch pomiarów czasu na lot niezbędnych do obliczenia Czasu Bloku.</t>
  </si>
  <si>
    <t>Formularz sporządzony przez:</t>
  </si>
  <si>
    <t>Dalsze informacje dotyczące poszczegolnych państw członkowskich</t>
  </si>
  <si>
    <t>Informacje dotyczące niniejszego dokumentu:</t>
  </si>
  <si>
    <t>Informacje dodatkowe nt. metod CORSIA oraz wykorzystania narzędzia CERT</t>
  </si>
  <si>
    <t>Podstawa prawna</t>
  </si>
  <si>
    <t>Należy zauważyć, że Rozporządzenie MRR zostało poddane przeglądowi w grudniu 2018 r. Niektóre zmiany - włączając w to właściwe dla niniejszego formularza - mają zastosowanie od 1 stycznia 2019 r. Numery artykułów wymienione w tym formularzu odnoszą się do wersji Rozporządzenia MRR zmienionego Rozporządzeniem (UE) 2066/2018. Od 1 stycznia 2021 roku, Rozporządzenia (UE) 601/2012 będzie wycofane i zastąpione w całości przez Rozporządzenie 2066/2018.</t>
  </si>
  <si>
    <t>Niektóre numery artykułów zmieniają się w wyniku ich przeniesienia do nowego Rozporządzenia MRR. W związku z tym, od 2021 roku numery artykułów muszą być identyfikowane przy wykorzystaniu tabeli przejścia zaprezentowanej w Załączniku XI do Rozporządzenia (UE) 2066/2018. Najnowsze Rozporządzenie (tzn. "nowe Rozporządzenie MRR") dostępne jest pod adresem:</t>
  </si>
  <si>
    <t>W przypadku gdy w tym formularzu występuje odniesienie do „zasad CORSIA” lub „SARPs”, oznacza to „Międzynarodowe Standardy i Zalecane Praktyki, Ochrona Środowiska - Mechanizm Kompensacji i Redukcji Emisji dla Międzynarodowego Lotnictwa (CORSIA) (Załącznik 16,Tom IV do Konwencji o Międzynarodowym Lotnictwie Cywilnym).</t>
  </si>
  <si>
    <t>Zgodnie z postanowieniami rozporządzeń MRR i AVR,  przy zgłaszaniu emisji stosowane muszą być specyficzne formularze unijne, a nie formularze znajdujące się w ramach dokumentów SARP i ETM.</t>
  </si>
  <si>
    <t>Zakres i znaczenie</t>
  </si>
  <si>
    <t>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(2) od (l) do (o) tego formularza.</t>
  </si>
  <si>
    <t>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t>
  </si>
  <si>
    <t>Więcej informacji, w szczególności dotyczących „pełnego” i „ograniczonego” zakresu oraz uproszczonych procedur, można znaleźć w Dokumencie nr 2 z wytycznymi do rozporządzenia MMR „Ogólne wytyczne dla operatorów statków powietrznych”, który można pobrać pod:</t>
  </si>
  <si>
    <t>Operatorzy statków powietrznych podlegają pod mechanizm CORSIA i raportują danemu państwu członkowskiemu,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loty wykonywanych między lotniskami znajdującymi się w różnych państwach, jest większa niż 10 000 ton .</t>
  </si>
  <si>
    <t>Wytyczne dla niniejszego formularza</t>
  </si>
  <si>
    <t>Jest to ostateczna wersja formularza planu monitorowania dla operatorów statków powietrznych datowana na 16 stycznia 2019 r. i zatwierdzona w pisemnej procedurze przez Komitet ds. Zmian Klimatu podczas posiedzenia w dniu 11 Stycznia 2019 r.</t>
  </si>
  <si>
    <t>Jeżeli operator statków powietrznych nie figuruje na tej liście, nadal może podlegać raportowaniu w ramach mechanizmu CORSIA do państwa członkowskiego na podstawie kryteriów, o których mowa w pkt III (4) powyżej.</t>
  </si>
  <si>
    <t>Identyfikator ten znajduje się w publikowanym przez Komisję wykazie zgodnie z art. 18a ust. 3 dyrektywy EU ETS. Operatorzy statków powietrznych, którzy nie podlegają systemowi EU ETS, proszeni są o skontaktowanie się z odpowiednim organem celem otrzymania niepowtarzalnego numeru identyfikacyjnego. Odpowiedni organ może poprosić o pozostawienie tego pola pustym.</t>
  </si>
  <si>
    <t>Jeżeli właściwy organ jest taki sam jak punkcie (i), lub jeżeli operator statków powietrznych nie podlega mechanizmowi CORSIA w tym państwie członkowskim, pole to może pozostać niewypełnione.</t>
  </si>
  <si>
    <t>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t>
  </si>
  <si>
    <t>Czy jesteś zobowiązany do uczestnictwa w mechanizmie CORSIA w innym kraju?</t>
  </si>
  <si>
    <t>Proszę potwierdzić swoją kwalifikacje do systemu EU ETS:</t>
  </si>
  <si>
    <t>Uwaga 2: Przepisy mechanizmu CORSIA wymagają aby emisje bazowe (okres 2019-2020) były oddzielnie przypisane do każdego zależnego operatora statków powietrznych. W związku z tym, jeżeli operator statku powietrznego chce skorzystać z tego rozwiązania, musi przedstawić jasną procedurę dotyczącą właściwego podziały danych.</t>
  </si>
  <si>
    <t>Dane teleadresowe i adres do doręczeń</t>
  </si>
  <si>
    <t>Naftowe paliwo lotnicze
(Jet A1 lub Jet A)</t>
  </si>
  <si>
    <t>Krótki opis procedury</t>
  </si>
  <si>
    <t>Proszę potwierdzić, czy loty całkowita emisja roczna CO2 z paliw kopalnych z wykonywanych lotów jest niższa niż 25 000 ton rocznie (pełny zakres) lub niższa niż 3 000 ton rocznie (ograniczony zakres)?</t>
  </si>
  <si>
    <t>&lt;&lt;&lt; Proszę kliknąć tutaj, aby przejść do rozdziału 10 "Obliczenia uproszczone" &gt;&gt;&gt;</t>
  </si>
  <si>
    <t>&lt;&lt;&lt; Jeżeli operator statków powietrznych nie kwalifikuje się lub nie zamierza wykorzystywać narzędzia dla małych podmiotów, proszę przejść do rozdziału 7, chyba że istnieje potrzeba wprowadzenia danych w rozdziale 6 związanych z CORSIA. &gt;&gt;&gt;</t>
  </si>
  <si>
    <t>Zgodnie z SARPs dla implementacji mechanizmu CORSIA, operator statków powietrznych może zastosować zarówno Metodę Monitorowania Zużycia Paliwa lub narzędzie ICAO CORSIA CO2 Estimation and Reporting Tool (CERT).</t>
  </si>
  <si>
    <t>W celu uniknięcia ograniczeń administracyjnych oraz minimalizacji ryzyka wystąpienia błędów i luk w danych, wysoce zalecane jest zastosowanie tej samej metody dla wystkich lotów objętych mechanizmem CORSIA jak i lotów objętych systemem EU ETS.</t>
  </si>
  <si>
    <t>W przypadku wyboru Metody Monitorowania Zużycia Paliwa zaleca się zawarcie w rozdziałach 4 i 7 odpowiednich informacji dotyczących lotów międzynarodowych spoza UE ETS.</t>
  </si>
  <si>
    <t>Procedura musi zawierać dane źródłowe, które będą wykorzystywane, czas odczytywania urządzeń pomiarowych paliwa w zbiornikach, opis przyrządów pomiarowych, jeżeli dotyczy, oraz procedury rejestrowania, odzyskiwania, przesyłania i przechowywania informacji.</t>
  </si>
  <si>
    <t>Procedura musi zawierać opis źródła informacji (dostawca paliwa, ...) lub wykorzystywanych instrumentów pomiarowych, jeżeli dotyczy. Dodatkowo procedura powinna zapewnić, że wykorzystywana wartość gęstości paliwa jest identyczna z wartością wykorzystywaną na cele operacyjne oraz w celu zapewnienia bezpieczeństwa.</t>
  </si>
  <si>
    <t>Naft. paliwo lotnicze (Jet A1 lub Jet A)</t>
  </si>
  <si>
    <t>Jeśli operator statków powietrznych zamierza ubiegać się o wykorzystanie paliw kwalifikujących się do mechanizmu CORSIA (zrównoważone paliwa lotnicze dla CORSIA lub paliwa lotnicze dla CORSIA o niższej zawartości węgla), proszę opisać tutaj procedurę, która będzie używana do właściwego określenia ich jakości i związanych z tym deklarowanych redukcji emisji.</t>
  </si>
  <si>
    <t>Ponadto procedura musi zapewniać, że używane są tylko paliwa spełniające kryteria zrównoważonego rozwoju CORSIA dla Paliw Kwalifikowanych CORSIA i uzyskane od producenta certyfikowanego w ramach programu CORSIA System Certyfikacji Zatwierdzonej Zrównoważoności.</t>
  </si>
  <si>
    <t>W stosownych przypadkach proszę podać opis procedury zastosowanej do ustalenia ilości roszczeń Paliw Kwalifikowanych CORSIA.</t>
  </si>
  <si>
    <t>Ten rozdział musi zostać wypełniony, jeżeli operator statków powietrznych zdecyduje się na wykorzystanie procedury uproszczonej w celu obliczenia danych dotyczących działalności opisanych w art. 54 rozporządzenia MRR. Operator statków powietrznych ma prawo tego podejścia,</t>
  </si>
  <si>
    <t>W przypadku wykorzystania narzędzia CERT do wypełniania luk w danych lub do korygowania błędnych danych, proszę określić, czy do oszacowania emisji w okresach sprawozdawczych używana jest Ortodroma (GCD) lub Czas Blokowy (Block time). Ponieważ odstępstwa od wybranej metody mogą być konieczne ze względu na specyficzną sytuację luk danych, wybraną metodę należy rozumieć jako „metodę preferowaną”.</t>
  </si>
  <si>
    <t>Zgodnie z art. 65 ust. 2 rozporządzenia MRR luki w danych w roku sprawozdawczym nie powinny przekraczać 5% zgłoszonych lotów. Jeżeli operator statku powietrznego zda sobie sprawę, że ma luki w danych i braki systemowe, które przekraczają ten próg, wówczas podejmuje on współpracę z właściwym organem w celu podjęcia działań zaradczych w celu rozwiązania tego problemu. Operator statku powietrznego zgłasza procent lotów, które miały luki w danych, oraz okoliczności i przyczyny luk w danych w rocznym raporcie na temat wielkości emisji.</t>
  </si>
  <si>
    <t>W przypadku zaobserwowania odstępstw należy podjąć działania naprawcze zgodnie z art. 63 rozporządzenia MRR.</t>
  </si>
  <si>
    <t>Proszę podać wyniki oceny ryzyka wykazującej, że działania i procedury kontrolne są współmierne do określonego ryzyka. (Uwaga: Dotyczy tylko operatorów niebędących niewielkimi źródłami emisji lub niewielkich źródeł emisji, które nie zamierzają korzystać z narzędzia dla niewielkich źródeł)</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</si>
</sst>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 numFmtId="195" formatCode="[$-C07]dddd\,\ dd\.\ mmmm\ yyyy"/>
  </numFmts>
  <fonts count="89">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b/>
      <u val="single"/>
      <sz val="18"/>
      <color indexed="62"/>
      <name val="Arial"/>
      <family val="2"/>
    </font>
    <font>
      <sz val="18"/>
      <name val="Arial"/>
      <family val="2"/>
    </font>
    <font>
      <b/>
      <u val="single"/>
      <sz val="10"/>
      <color indexed="12"/>
      <name val="Arial"/>
      <family val="2"/>
    </font>
    <font>
      <sz val="16"/>
      <name val="Arial"/>
      <family val="2"/>
    </font>
    <font>
      <sz val="10"/>
      <color indexed="10"/>
      <name val="Arial"/>
      <family val="2"/>
    </font>
    <font>
      <sz val="20"/>
      <color indexed="10"/>
      <name val="Arial"/>
      <family val="2"/>
    </font>
    <font>
      <sz val="11"/>
      <color theme="0"/>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0006"/>
      <name val="Calibri"/>
      <family val="2"/>
    </font>
    <font>
      <sz val="11"/>
      <color rgb="FF000000"/>
      <name val="Calibri"/>
      <family val="2"/>
    </font>
    <font>
      <sz val="10"/>
      <color rgb="FFFF0000"/>
      <name val="Arial"/>
      <family val="2"/>
    </font>
    <font>
      <i/>
      <sz val="8"/>
      <color rgb="FFFF0000"/>
      <name val="Arial"/>
      <family val="2"/>
    </font>
    <font>
      <sz val="2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lightUp">
        <bgColor indexed="9"/>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11" fillId="3" borderId="0" applyNumberFormat="0" applyBorder="0" applyAlignment="0" applyProtection="0"/>
    <xf numFmtId="0" fontId="13" fillId="26" borderId="1" applyNumberFormat="0" applyAlignment="0" applyProtection="0"/>
    <xf numFmtId="0" fontId="19" fillId="7" borderId="2" applyNumberFormat="0" applyAlignment="0" applyProtection="0"/>
    <xf numFmtId="0" fontId="22" fillId="27" borderId="3" applyNumberFormat="0" applyAlignment="0" applyProtection="0"/>
    <xf numFmtId="0" fontId="77"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8" fillId="0" borderId="7" applyNumberFormat="0" applyFill="0" applyAlignment="0" applyProtection="0"/>
    <xf numFmtId="0" fontId="79" fillId="29" borderId="8" applyNumberFormat="0" applyAlignment="0" applyProtection="0"/>
    <xf numFmtId="0" fontId="20" fillId="0" borderId="9" applyNumberFormat="0" applyFill="0" applyAlignment="0" applyProtection="0"/>
    <xf numFmtId="0" fontId="80" fillId="0" borderId="10" applyNumberFormat="0" applyFill="0" applyAlignment="0" applyProtection="0"/>
    <xf numFmtId="0" fontId="81" fillId="0" borderId="11" applyNumberFormat="0" applyFill="0" applyAlignment="0" applyProtection="0"/>
    <xf numFmtId="0" fontId="82" fillId="0" borderId="12" applyNumberFormat="0" applyFill="0" applyAlignment="0" applyProtection="0"/>
    <xf numFmtId="0" fontId="82" fillId="0" borderId="0" applyNumberFormat="0" applyFill="0" applyBorder="0" applyAlignment="0" applyProtection="0"/>
    <xf numFmtId="0" fontId="21" fillId="30" borderId="0" applyNumberFormat="0" applyBorder="0" applyAlignment="0" applyProtection="0"/>
    <xf numFmtId="0" fontId="0" fillId="31" borderId="13" applyNumberFormat="0" applyFont="0" applyAlignment="0" applyProtection="0"/>
    <xf numFmtId="0" fontId="12" fillId="27" borderId="2" applyNumberFormat="0" applyAlignment="0" applyProtection="0"/>
    <xf numFmtId="0" fontId="5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4" fillId="0" borderId="14"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83" fillId="0" borderId="0" applyNumberFormat="0" applyFill="0" applyBorder="0" applyAlignment="0" applyProtection="0"/>
    <xf numFmtId="0" fontId="0" fillId="32" borderId="15"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84" fillId="33" borderId="0" applyNumberFormat="0" applyBorder="0" applyAlignment="0" applyProtection="0"/>
  </cellStyleXfs>
  <cellXfs count="857">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1" borderId="16" xfId="0" applyFill="1" applyBorder="1" applyAlignment="1" applyProtection="1">
      <alignment/>
      <protection locked="0"/>
    </xf>
    <xf numFmtId="0" fontId="0" fillId="31" borderId="17" xfId="0" applyFill="1" applyBorder="1" applyAlignment="1" applyProtection="1">
      <alignment/>
      <protection locked="0"/>
    </xf>
    <xf numFmtId="0" fontId="0" fillId="31" borderId="18" xfId="0" applyFill="1" applyBorder="1" applyAlignment="1" applyProtection="1">
      <alignment/>
      <protection locked="0"/>
    </xf>
    <xf numFmtId="0" fontId="0" fillId="31" borderId="19" xfId="0" applyFill="1" applyBorder="1" applyAlignment="1" applyProtection="1">
      <alignment/>
      <protection locked="0"/>
    </xf>
    <xf numFmtId="0" fontId="0" fillId="31" borderId="0" xfId="0" applyFill="1" applyBorder="1" applyAlignment="1" applyProtection="1">
      <alignment/>
      <protection locked="0"/>
    </xf>
    <xf numFmtId="0" fontId="0" fillId="31" borderId="20" xfId="0" applyFill="1" applyBorder="1" applyAlignment="1" applyProtection="1">
      <alignment/>
      <protection locked="0"/>
    </xf>
    <xf numFmtId="0" fontId="0" fillId="31" borderId="21" xfId="0" applyFill="1" applyBorder="1" applyAlignment="1" applyProtection="1">
      <alignment/>
      <protection locked="0"/>
    </xf>
    <xf numFmtId="0" fontId="0" fillId="31" borderId="22" xfId="0" applyFill="1" applyBorder="1" applyAlignment="1" applyProtection="1">
      <alignment/>
      <protection locked="0"/>
    </xf>
    <xf numFmtId="0" fontId="0" fillId="31" borderId="23" xfId="0" applyFill="1" applyBorder="1" applyAlignment="1" applyProtection="1">
      <alignment/>
      <protection locked="0"/>
    </xf>
    <xf numFmtId="0" fontId="5" fillId="31" borderId="24" xfId="0" applyNumberFormat="1" applyFont="1" applyFill="1" applyBorder="1" applyAlignment="1" applyProtection="1">
      <alignment horizontal="center" vertical="center"/>
      <protection locked="0"/>
    </xf>
    <xf numFmtId="0" fontId="5" fillId="31" borderId="24" xfId="0" applyFont="1" applyFill="1" applyBorder="1" applyAlignment="1" applyProtection="1">
      <alignment horizontal="center" vertical="center" wrapText="1"/>
      <protection locked="0"/>
    </xf>
    <xf numFmtId="0" fontId="5" fillId="31" borderId="24" xfId="0" applyFont="1" applyFill="1" applyBorder="1" applyAlignment="1" applyProtection="1">
      <alignment horizontal="left" vertical="center" wrapText="1"/>
      <protection locked="0"/>
    </xf>
    <xf numFmtId="0" fontId="0" fillId="0" borderId="0" xfId="70"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70" applyFill="1" applyProtection="1">
      <alignment/>
      <protection/>
    </xf>
    <xf numFmtId="0" fontId="2" fillId="35" borderId="0" xfId="70" applyFont="1" applyFill="1" applyBorder="1" applyAlignment="1" applyProtection="1">
      <alignment horizontal="center"/>
      <protection/>
    </xf>
    <xf numFmtId="0" fontId="9" fillId="34" borderId="0" xfId="70" applyFont="1" applyFill="1" applyAlignment="1" applyProtection="1">
      <alignment horizontal="left" vertical="top" wrapText="1"/>
      <protection/>
    </xf>
    <xf numFmtId="0" fontId="0" fillId="34" borderId="0" xfId="70" applyFont="1" applyFill="1" applyProtection="1">
      <alignment/>
      <protection/>
    </xf>
    <xf numFmtId="0" fontId="0" fillId="34" borderId="0" xfId="70" applyFill="1" applyAlignment="1" applyProtection="1">
      <alignment vertical="top"/>
      <protection/>
    </xf>
    <xf numFmtId="0" fontId="6" fillId="34" borderId="33" xfId="70" applyFont="1" applyFill="1" applyBorder="1" applyAlignment="1" applyProtection="1">
      <alignment horizontal="left" vertical="top" wrapText="1"/>
      <protection/>
    </xf>
    <xf numFmtId="0" fontId="5" fillId="31" borderId="33" xfId="70" applyNumberFormat="1" applyFont="1" applyFill="1" applyBorder="1" applyAlignment="1" applyProtection="1">
      <alignment horizontal="center" vertical="top" wrapText="1"/>
      <protection locked="0"/>
    </xf>
    <xf numFmtId="14" fontId="5" fillId="31" borderId="24" xfId="70" applyNumberFormat="1" applyFont="1" applyFill="1" applyBorder="1" applyAlignment="1" applyProtection="1">
      <alignment horizontal="center" vertical="top" wrapText="1"/>
      <protection locked="0"/>
    </xf>
    <xf numFmtId="0" fontId="5" fillId="31" borderId="24" xfId="70" applyNumberFormat="1" applyFont="1" applyFill="1" applyBorder="1" applyAlignment="1" applyProtection="1">
      <alignment vertical="top" wrapText="1"/>
      <protection locked="0"/>
    </xf>
    <xf numFmtId="0" fontId="0" fillId="34" borderId="0" xfId="70" applyNumberFormat="1" applyFont="1" applyFill="1" applyBorder="1" applyAlignment="1" applyProtection="1">
      <alignment vertical="top"/>
      <protection/>
    </xf>
    <xf numFmtId="0" fontId="57" fillId="34" borderId="0" xfId="70" applyFont="1" applyFill="1" applyProtection="1">
      <alignment/>
      <protection/>
    </xf>
    <xf numFmtId="0" fontId="5" fillId="31" borderId="24" xfId="0" applyFont="1" applyFill="1" applyBorder="1" applyAlignment="1" applyProtection="1">
      <alignment horizontal="center" vertical="top" wrapText="1"/>
      <protection locked="0"/>
    </xf>
    <xf numFmtId="0" fontId="58"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50" fillId="34" borderId="0" xfId="0" applyFont="1" applyFill="1" applyAlignment="1" applyProtection="1">
      <alignment/>
      <protection/>
    </xf>
    <xf numFmtId="0" fontId="50"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9" fillId="34" borderId="0" xfId="57" applyFont="1" applyFill="1" applyAlignment="1" applyProtection="1">
      <alignment/>
      <protection/>
    </xf>
    <xf numFmtId="0" fontId="50"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3"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7" borderId="0" xfId="0" applyFill="1" applyAlignment="1" applyProtection="1">
      <alignment/>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0" fillId="27" borderId="33" xfId="0" applyFill="1" applyBorder="1" applyAlignment="1" applyProtection="1">
      <alignment/>
      <protection/>
    </xf>
    <xf numFmtId="0" fontId="0" fillId="27" borderId="36" xfId="0" applyFill="1" applyBorder="1" applyAlignment="1" applyProtection="1">
      <alignment/>
      <protection/>
    </xf>
    <xf numFmtId="0" fontId="0" fillId="27"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7"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40" fillId="0" borderId="0" xfId="0" applyFont="1" applyFill="1" applyBorder="1" applyAlignment="1" applyProtection="1">
      <alignment horizontal="left" vertical="top"/>
      <protection/>
    </xf>
    <xf numFmtId="0" fontId="39"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4"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7"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30"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7"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56" fillId="34" borderId="0" xfId="70" applyFont="1" applyFill="1" applyBorder="1" applyAlignment="1" applyProtection="1">
      <alignment horizontal="left" vertical="top" wrapText="1"/>
      <protection/>
    </xf>
    <xf numFmtId="0" fontId="41"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1" fillId="34" borderId="22" xfId="0" applyFont="1" applyFill="1" applyBorder="1" applyAlignment="1" applyProtection="1">
      <alignment horizontal="left" vertical="top" wrapText="1"/>
      <protection/>
    </xf>
    <xf numFmtId="0" fontId="62" fillId="34" borderId="0" xfId="0" applyFont="1" applyFill="1" applyBorder="1" applyAlignment="1" applyProtection="1">
      <alignment horizontal="left" vertical="top" wrapText="1"/>
      <protection/>
    </xf>
    <xf numFmtId="0" fontId="50" fillId="34" borderId="0" xfId="0" applyFont="1" applyFill="1" applyAlignment="1" applyProtection="1">
      <alignment horizontal="left" vertical="top" wrapText="1"/>
      <protection/>
    </xf>
    <xf numFmtId="0" fontId="54"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6"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4"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9"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7" borderId="23" xfId="0" applyFill="1" applyBorder="1" applyAlignment="1" applyProtection="1">
      <alignment horizontal="left" vertical="top" wrapText="1"/>
      <protection/>
    </xf>
    <xf numFmtId="0" fontId="44" fillId="0" borderId="0" xfId="0" applyFont="1" applyFill="1" applyAlignment="1" applyProtection="1">
      <alignment horizontal="left" vertical="top" wrapText="1"/>
      <protection/>
    </xf>
    <xf numFmtId="0" fontId="59" fillId="34" borderId="17" xfId="0" applyFont="1" applyFill="1" applyBorder="1" applyAlignment="1" applyProtection="1">
      <alignment horizontal="left" vertical="top" wrapText="1"/>
      <protection/>
    </xf>
    <xf numFmtId="0" fontId="50"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70" applyBorder="1" applyAlignment="1" applyProtection="1">
      <alignment horizontal="center" vertical="top"/>
      <protection/>
    </xf>
    <xf numFmtId="0" fontId="24" fillId="0" borderId="17" xfId="71" applyFont="1" applyBorder="1" applyAlignment="1" applyProtection="1">
      <alignment wrapText="1"/>
      <protection/>
    </xf>
    <xf numFmtId="0" fontId="35"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70" applyAlignment="1" applyProtection="1">
      <alignment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7" borderId="0" xfId="0" applyFill="1" applyAlignment="1" applyProtection="1">
      <alignment horizontal="left" vertical="top" wrapText="1"/>
      <protection/>
    </xf>
    <xf numFmtId="0" fontId="8" fillId="34" borderId="0" xfId="70" applyFont="1" applyFill="1" applyAlignment="1" applyProtection="1">
      <alignment horizontal="left" vertical="top" wrapText="1"/>
      <protection/>
    </xf>
    <xf numFmtId="0" fontId="2" fillId="35" borderId="0" xfId="7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4" fillId="34" borderId="0" xfId="0" applyFont="1" applyFill="1" applyAlignment="1" applyProtection="1">
      <alignment horizontal="left" vertical="top" wrapText="1"/>
      <protection/>
    </xf>
    <xf numFmtId="0" fontId="34"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0" borderId="38" xfId="70"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0" fillId="0" borderId="17" xfId="70" applyBorder="1" applyProtection="1">
      <alignment/>
      <protection/>
    </xf>
    <xf numFmtId="0" fontId="85" fillId="39" borderId="0" xfId="0" applyFont="1" applyFill="1" applyAlignment="1">
      <alignment vertical="center"/>
    </xf>
    <xf numFmtId="0" fontId="56"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85" fillId="39" borderId="0" xfId="0" applyFont="1" applyFill="1" applyAlignment="1">
      <alignment horizontal="left" vertical="center"/>
    </xf>
    <xf numFmtId="0" fontId="0" fillId="4" borderId="0" xfId="0" applyFont="1" applyFill="1" applyAlignment="1" applyProtection="1">
      <alignment horizontal="left"/>
      <protection/>
    </xf>
    <xf numFmtId="0" fontId="64" fillId="36" borderId="0" xfId="0" applyNumberFormat="1" applyFont="1" applyFill="1" applyAlignment="1" applyProtection="1">
      <alignment horizontal="left" vertical="center" wrapText="1"/>
      <protection/>
    </xf>
    <xf numFmtId="0" fontId="50" fillId="34" borderId="0" xfId="0" applyFont="1" applyFill="1" applyBorder="1" applyAlignment="1" applyProtection="1">
      <alignment horizontal="left" vertical="top"/>
      <protection/>
    </xf>
    <xf numFmtId="0" fontId="50" fillId="34" borderId="0" xfId="0" applyFont="1" applyFill="1" applyAlignment="1" applyProtection="1">
      <alignment horizontal="left" vertical="top"/>
      <protection/>
    </xf>
    <xf numFmtId="0" fontId="61"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4" fillId="40" borderId="0" xfId="0" applyFont="1" applyFill="1" applyAlignment="1" applyProtection="1">
      <alignment vertical="top" wrapText="1"/>
      <protection/>
    </xf>
    <xf numFmtId="0" fontId="44" fillId="40" borderId="0" xfId="0" applyFont="1" applyFill="1" applyBorder="1" applyAlignment="1" applyProtection="1">
      <alignment vertical="top" wrapText="1"/>
      <protection/>
    </xf>
    <xf numFmtId="0" fontId="50" fillId="0" borderId="0" xfId="57"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2"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6"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2"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6"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0" fillId="0" borderId="0" xfId="0" applyFont="1" applyAlignment="1" applyProtection="1">
      <alignment horizontal="right" vertical="top"/>
      <protection/>
    </xf>
    <xf numFmtId="0" fontId="9" fillId="34" borderId="0" xfId="0" applyFont="1" applyFill="1" applyAlignment="1" applyProtection="1">
      <alignment horizontal="right" vertical="top" wrapText="1"/>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6"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34"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6"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8"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3" fillId="41" borderId="0" xfId="57" applyFont="1" applyFill="1" applyAlignment="1" applyProtection="1">
      <alignment horizontal="left" vertical="top" wrapText="1"/>
      <protection/>
    </xf>
    <xf numFmtId="0" fontId="33" fillId="34" borderId="0" xfId="57" applyFont="1" applyFill="1" applyAlignment="1" applyProtection="1">
      <alignment horizontal="left" vertical="top" wrapText="1"/>
      <protection/>
    </xf>
    <xf numFmtId="0" fontId="7" fillId="0" borderId="0" xfId="57" applyAlignment="1" applyProtection="1">
      <alignment horizontal="left"/>
      <protection/>
    </xf>
    <xf numFmtId="0" fontId="67" fillId="34" borderId="0" xfId="0" applyFont="1" applyFill="1" applyAlignment="1">
      <alignment horizontal="left" vertical="top" wrapText="1"/>
    </xf>
    <xf numFmtId="0" fontId="9" fillId="34" borderId="0" xfId="0" applyFont="1" applyFill="1" applyAlignment="1">
      <alignment horizontal="left" vertical="top" wrapText="1"/>
    </xf>
    <xf numFmtId="0" fontId="67" fillId="34" borderId="0" xfId="0" applyFont="1" applyFill="1" applyBorder="1" applyAlignment="1" applyProtection="1">
      <alignment horizontal="left" vertical="top" wrapText="1"/>
      <protection/>
    </xf>
    <xf numFmtId="0" fontId="7" fillId="0" borderId="0" xfId="57" applyAlignment="1" applyProtection="1">
      <alignment horizontal="left" vertical="top" wrapText="1"/>
      <protection/>
    </xf>
    <xf numFmtId="0" fontId="7" fillId="0" borderId="0" xfId="57" applyFill="1" applyBorder="1" applyAlignment="1" applyProtection="1">
      <alignment horizontal="left" vertical="top"/>
      <protection/>
    </xf>
    <xf numFmtId="0" fontId="4" fillId="38" borderId="0" xfId="0" applyFont="1" applyFill="1" applyAlignment="1" applyProtection="1">
      <alignment horizontal="left" vertical="top" wrapText="1"/>
      <protection/>
    </xf>
    <xf numFmtId="0" fontId="87" fillId="34" borderId="0" xfId="0" applyFont="1" applyFill="1" applyAlignment="1" applyProtection="1">
      <alignment horizontal="left" vertical="top" wrapText="1"/>
      <protection/>
    </xf>
    <xf numFmtId="0" fontId="3" fillId="0" borderId="17" xfId="0" applyFont="1" applyFill="1" applyBorder="1" applyAlignment="1" applyProtection="1">
      <alignment horizontal="left" vertical="top" wrapText="1"/>
      <protection/>
    </xf>
    <xf numFmtId="0" fontId="7" fillId="34" borderId="0" xfId="57" applyFill="1" applyAlignment="1" applyProtection="1">
      <alignment horizontal="left" vertical="top" wrapText="1"/>
      <protection/>
    </xf>
    <xf numFmtId="0" fontId="29" fillId="0" borderId="0" xfId="0" applyFont="1" applyAlignment="1" applyProtection="1">
      <alignment horizontal="left" vertical="center" wrapText="1"/>
      <protection/>
    </xf>
    <xf numFmtId="0" fontId="7" fillId="0" borderId="0" xfId="57" applyFill="1" applyAlignment="1" applyProtection="1">
      <alignment horizontal="left" vertical="top" wrapText="1"/>
      <protection/>
    </xf>
    <xf numFmtId="0" fontId="0" fillId="0" borderId="0" xfId="0" applyFont="1" applyAlignment="1" applyProtection="1">
      <alignment horizontal="left"/>
      <protection/>
    </xf>
    <xf numFmtId="0" fontId="33" fillId="0" borderId="0" xfId="0" applyFont="1" applyAlignment="1">
      <alignment horizontal="left"/>
    </xf>
    <xf numFmtId="0" fontId="3" fillId="34" borderId="24" xfId="0" applyNumberFormat="1" applyFont="1" applyFill="1" applyBorder="1" applyAlignment="1" applyProtection="1">
      <alignment horizontal="left" vertical="top" wrapText="1"/>
      <protection/>
    </xf>
    <xf numFmtId="0" fontId="3" fillId="38" borderId="0" xfId="0" applyFont="1" applyFill="1" applyAlignment="1" applyProtection="1">
      <alignment horizontal="left" vertical="top"/>
      <protection/>
    </xf>
    <xf numFmtId="0" fontId="41" fillId="34" borderId="17" xfId="57"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7" fillId="0" borderId="0" xfId="57" applyAlignment="1" applyProtection="1">
      <alignment horizontal="left" vertical="center" wrapText="1"/>
      <protection/>
    </xf>
    <xf numFmtId="0" fontId="6" fillId="0" borderId="24" xfId="0" applyFont="1" applyBorder="1" applyAlignment="1" applyProtection="1">
      <alignment horizontal="left" vertical="center" wrapText="1"/>
      <protection/>
    </xf>
    <xf numFmtId="0" fontId="86" fillId="0" borderId="0" xfId="0" applyFont="1" applyAlignment="1" applyProtection="1">
      <alignment horizontal="left"/>
      <protection/>
    </xf>
    <xf numFmtId="0" fontId="0" fillId="39" borderId="0" xfId="0" applyFont="1" applyFill="1" applyAlignment="1" applyProtection="1">
      <alignment horizontal="left"/>
      <protection/>
    </xf>
    <xf numFmtId="0" fontId="24" fillId="0" borderId="17" xfId="71" applyFont="1" applyBorder="1" applyAlignment="1" applyProtection="1">
      <alignment horizontal="center"/>
      <protection/>
    </xf>
    <xf numFmtId="0" fontId="88" fillId="42" borderId="24" xfId="70" applyFont="1" applyFill="1" applyBorder="1" applyAlignment="1" applyProtection="1">
      <alignment horizontal="left" vertical="top"/>
      <protection/>
    </xf>
    <xf numFmtId="0" fontId="29" fillId="42" borderId="0" xfId="0" applyFont="1" applyFill="1" applyAlignment="1" applyProtection="1">
      <alignment horizontal="left" vertical="top" wrapText="1"/>
      <protection/>
    </xf>
    <xf numFmtId="0" fontId="0" fillId="42" borderId="0" xfId="70" applyFill="1" applyProtection="1">
      <alignment/>
      <protection/>
    </xf>
    <xf numFmtId="0" fontId="33" fillId="41" borderId="0" xfId="57" applyFont="1" applyFill="1" applyAlignment="1" applyProtection="1">
      <alignment horizontal="left" vertical="top" wrapText="1"/>
      <protection/>
    </xf>
    <xf numFmtId="0" fontId="4" fillId="38" borderId="0" xfId="0" applyFont="1" applyFill="1" applyAlignment="1" applyProtection="1">
      <alignment horizontal="left" vertical="top" wrapText="1"/>
      <protection/>
    </xf>
    <xf numFmtId="0" fontId="3" fillId="38" borderId="0" xfId="0" applyFont="1" applyFill="1" applyAlignment="1" applyProtection="1">
      <alignment horizontal="left" vertical="top"/>
      <protection/>
    </xf>
    <xf numFmtId="0" fontId="87" fillId="34" borderId="0" xfId="0" applyFont="1" applyFill="1" applyAlignment="1" applyProtection="1">
      <alignment horizontal="left" vertical="top" wrapText="1"/>
      <protection/>
    </xf>
    <xf numFmtId="0" fontId="0" fillId="0" borderId="0" xfId="0" applyFont="1" applyAlignment="1">
      <alignment vertical="top" wrapText="1"/>
    </xf>
    <xf numFmtId="0" fontId="0"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51"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35" xfId="0" applyFont="1" applyBorder="1" applyAlignment="1" applyProtection="1">
      <alignment horizontal="left" vertical="top" wrapText="1"/>
      <protection/>
    </xf>
    <xf numFmtId="0" fontId="0" fillId="0" borderId="57" xfId="0" applyFont="1" applyBorder="1" applyAlignment="1">
      <alignment vertical="top" wrapText="1"/>
    </xf>
    <xf numFmtId="0" fontId="6" fillId="34" borderId="33" xfId="70" applyFont="1" applyFill="1" applyBorder="1" applyAlignment="1" applyProtection="1">
      <alignment horizontal="center" vertical="center" wrapText="1"/>
      <protection/>
    </xf>
    <xf numFmtId="0" fontId="0" fillId="27" borderId="0" xfId="0" applyFont="1" applyFill="1" applyBorder="1" applyAlignment="1" applyProtection="1">
      <alignment horizontal="left" vertical="top" wrapText="1"/>
      <protection/>
    </xf>
    <xf numFmtId="0" fontId="0" fillId="37" borderId="0" xfId="0" applyFont="1" applyFill="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left" vertical="top" wrapText="1"/>
      <protection/>
    </xf>
    <xf numFmtId="0" fontId="0" fillId="0" borderId="0" xfId="0" applyFont="1" applyFill="1" applyAlignment="1" applyProtection="1">
      <alignment vertical="top"/>
      <protection/>
    </xf>
    <xf numFmtId="0" fontId="0" fillId="37" borderId="0" xfId="0" applyFont="1" applyFill="1" applyAlignment="1" applyProtection="1">
      <alignment horizontal="center" vertical="top"/>
      <protection/>
    </xf>
    <xf numFmtId="0" fontId="0" fillId="4" borderId="0" xfId="0" applyFont="1" applyFill="1" applyAlignment="1" applyProtection="1">
      <alignment/>
      <protection/>
    </xf>
    <xf numFmtId="0" fontId="0" fillId="4" borderId="0" xfId="0" applyFont="1" applyFill="1" applyAlignment="1" applyProtection="1">
      <alignment horizontal="left" vertical="top" wrapText="1"/>
      <protection/>
    </xf>
    <xf numFmtId="0" fontId="0" fillId="27" borderId="0" xfId="0" applyFont="1" applyFill="1" applyAlignment="1" applyProtection="1">
      <alignment horizontal="left" vertical="top" wrapText="1"/>
      <protection/>
    </xf>
    <xf numFmtId="0" fontId="7" fillId="27" borderId="0" xfId="57" applyFill="1" applyAlignment="1" applyProtection="1">
      <alignment horizontal="lef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58" xfId="0" applyBorder="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0" borderId="0" xfId="57" applyFill="1" applyAlignment="1" applyProtection="1">
      <alignment vertical="top" wrapText="1"/>
      <protection/>
    </xf>
    <xf numFmtId="0" fontId="7" fillId="0" borderId="0" xfId="57" applyAlignment="1" applyProtection="1">
      <alignment vertical="top" wrapText="1"/>
      <protection/>
    </xf>
    <xf numFmtId="0" fontId="29"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34" borderId="0" xfId="0" applyFont="1" applyFill="1" applyAlignment="1" applyProtection="1">
      <alignment vertical="top" wrapText="1"/>
      <protection/>
    </xf>
    <xf numFmtId="0" fontId="70" fillId="0" borderId="0" xfId="0" applyFont="1" applyAlignment="1" applyProtection="1">
      <alignment horizontal="center" vertical="center" wrapText="1"/>
      <protection/>
    </xf>
    <xf numFmtId="0" fontId="71" fillId="0" borderId="0" xfId="0" applyFont="1" applyAlignment="1" applyProtection="1">
      <alignment horizontal="center" vertical="center"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9"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7" fillId="34" borderId="0" xfId="57" applyFill="1" applyAlignment="1" applyProtection="1">
      <alignment vertical="top" wrapText="1"/>
      <protection/>
    </xf>
    <xf numFmtId="0" fontId="0" fillId="34" borderId="0" xfId="0" applyFont="1" applyFill="1" applyAlignment="1" applyProtection="1">
      <alignment horizontal="justify" vertical="top" wrapText="1"/>
      <protection/>
    </xf>
    <xf numFmtId="0" fontId="0" fillId="0" borderId="0" xfId="0" applyFill="1" applyAlignment="1" applyProtection="1">
      <alignment horizontal="left" vertical="top"/>
      <protection/>
    </xf>
    <xf numFmtId="0" fontId="42"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3" fillId="34" borderId="0" xfId="57"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73" fillId="27" borderId="23" xfId="0" applyFont="1" applyFill="1" applyBorder="1" applyAlignment="1" applyProtection="1">
      <alignment horizontal="center" vertical="center" wrapText="1"/>
      <protection/>
    </xf>
    <xf numFmtId="0" fontId="73" fillId="27" borderId="22" xfId="0" applyFont="1" applyFill="1" applyBorder="1" applyAlignment="1" applyProtection="1">
      <alignment horizontal="center" vertical="center" wrapText="1"/>
      <protection/>
    </xf>
    <xf numFmtId="0" fontId="73" fillId="27" borderId="21" xfId="0" applyFont="1" applyFill="1" applyBorder="1" applyAlignment="1" applyProtection="1">
      <alignment horizontal="center" vertical="center" wrapText="1"/>
      <protection/>
    </xf>
    <xf numFmtId="0" fontId="73" fillId="27" borderId="20" xfId="0" applyFont="1" applyFill="1" applyBorder="1" applyAlignment="1" applyProtection="1">
      <alignment horizontal="center" vertical="center" wrapText="1"/>
      <protection/>
    </xf>
    <xf numFmtId="0" fontId="73" fillId="27" borderId="0" xfId="0" applyFont="1" applyFill="1" applyBorder="1" applyAlignment="1" applyProtection="1">
      <alignment horizontal="center" vertical="center" wrapText="1"/>
      <protection/>
    </xf>
    <xf numFmtId="0" fontId="73" fillId="27" borderId="19" xfId="0" applyFont="1" applyFill="1" applyBorder="1" applyAlignment="1" applyProtection="1">
      <alignment horizontal="center" vertical="center" wrapText="1"/>
      <protection/>
    </xf>
    <xf numFmtId="0" fontId="73" fillId="27" borderId="18" xfId="0" applyFont="1" applyFill="1" applyBorder="1" applyAlignment="1" applyProtection="1">
      <alignment horizontal="center" vertical="center" wrapText="1"/>
      <protection/>
    </xf>
    <xf numFmtId="0" fontId="73" fillId="27" borderId="17" xfId="0" applyFont="1" applyFill="1" applyBorder="1" applyAlignment="1" applyProtection="1">
      <alignment horizontal="center" vertical="center" wrapText="1"/>
      <protection/>
    </xf>
    <xf numFmtId="0" fontId="73" fillId="27" borderId="16" xfId="0" applyFont="1" applyFill="1" applyBorder="1" applyAlignment="1" applyProtection="1">
      <alignment horizontal="center" vertical="center" wrapText="1"/>
      <protection/>
    </xf>
    <xf numFmtId="0" fontId="35" fillId="34" borderId="0" xfId="0" applyFont="1" applyFill="1" applyAlignment="1" applyProtection="1">
      <alignment horizontal="left" vertical="top" wrapText="1" indent="2"/>
      <protection/>
    </xf>
    <xf numFmtId="0" fontId="50" fillId="34" borderId="0" xfId="0" applyFont="1" applyFill="1" applyAlignment="1" applyProtection="1">
      <alignment horizontal="justify" vertical="top" wrapText="1"/>
      <protection/>
    </xf>
    <xf numFmtId="0" fontId="50" fillId="34" borderId="0" xfId="0" applyFont="1" applyFill="1" applyBorder="1" applyAlignment="1" applyProtection="1">
      <alignment horizontal="justify" vertical="top" wrapText="1"/>
      <protection/>
    </xf>
    <xf numFmtId="187" fontId="0" fillId="31"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87"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9" fillId="34" borderId="17" xfId="0" applyFont="1" applyFill="1" applyBorder="1" applyAlignment="1" applyProtection="1">
      <alignment vertical="top" wrapText="1"/>
      <protection/>
    </xf>
    <xf numFmtId="0" fontId="0" fillId="43" borderId="24" xfId="0" applyFill="1" applyBorder="1" applyAlignment="1" applyProtection="1">
      <alignment vertical="top" wrapText="1"/>
      <protection/>
    </xf>
    <xf numFmtId="0" fontId="39"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7" fillId="34" borderId="0" xfId="57" applyFill="1" applyAlignment="1" applyProtection="1">
      <alignment/>
      <protection/>
    </xf>
    <xf numFmtId="0" fontId="50" fillId="34" borderId="0" xfId="0" applyFont="1"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horizontal="justify" vertical="top" wrapText="1"/>
      <protection/>
    </xf>
    <xf numFmtId="0" fontId="0" fillId="0" borderId="0" xfId="0" applyFill="1" applyAlignment="1" applyProtection="1">
      <alignment horizontal="justify" vertical="top" wrapText="1"/>
      <protection/>
    </xf>
    <xf numFmtId="0" fontId="72" fillId="34" borderId="0" xfId="57" applyFont="1" applyFill="1" applyAlignment="1" applyProtection="1">
      <alignment horizontal="left" vertical="top" wrapText="1"/>
      <protection/>
    </xf>
    <xf numFmtId="0" fontId="33" fillId="41" borderId="0" xfId="57" applyFont="1" applyFill="1" applyAlignment="1" applyProtection="1">
      <alignment horizontal="left" vertical="top" wrapText="1"/>
      <protection/>
    </xf>
    <xf numFmtId="0" fontId="3" fillId="41" borderId="0" xfId="0" applyFont="1" applyFill="1" applyAlignment="1" applyProtection="1">
      <alignment vertical="top" wrapText="1"/>
      <protection/>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7" fillId="34" borderId="0" xfId="57" applyFill="1" applyAlignment="1" applyProtection="1">
      <alignment horizontal="left" vertical="top" wrapText="1"/>
      <protection/>
    </xf>
    <xf numFmtId="0" fontId="49" fillId="34" borderId="0" xfId="57" applyFont="1" applyFill="1" applyAlignment="1" applyProtection="1">
      <alignment/>
      <protection/>
    </xf>
    <xf numFmtId="0" fontId="64" fillId="36" borderId="0" xfId="0" applyNumberFormat="1" applyFont="1" applyFill="1" applyAlignment="1" applyProtection="1">
      <alignment horizontal="left" vertical="center" wrapText="1"/>
      <protection/>
    </xf>
    <xf numFmtId="0" fontId="65" fillId="36" borderId="0" xfId="0" applyFont="1" applyFill="1" applyAlignment="1" applyProtection="1">
      <alignment horizontal="left" vertical="center" wrapText="1"/>
      <protection/>
    </xf>
    <xf numFmtId="0" fontId="0" fillId="0" borderId="0" xfId="0" applyAlignment="1">
      <alignment vertical="center" wrapText="1"/>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3" fillId="0" borderId="0" xfId="0" applyFont="1" applyFill="1" applyAlignment="1" applyProtection="1">
      <alignment vertical="top" wrapText="1"/>
      <protection/>
    </xf>
    <xf numFmtId="0" fontId="33" fillId="0" borderId="0" xfId="0" applyFont="1" applyAlignment="1">
      <alignment/>
    </xf>
    <xf numFmtId="0" fontId="5" fillId="31" borderId="33" xfId="70" applyNumberFormat="1" applyFont="1" applyFill="1" applyBorder="1" applyAlignment="1" applyProtection="1">
      <alignment vertical="top" wrapText="1"/>
      <protection locked="0"/>
    </xf>
    <xf numFmtId="0" fontId="5" fillId="31" borderId="29" xfId="70" applyNumberFormat="1" applyFont="1" applyFill="1" applyBorder="1" applyAlignment="1" applyProtection="1">
      <alignment vertical="top" wrapText="1"/>
      <protection locked="0"/>
    </xf>
    <xf numFmtId="0" fontId="5" fillId="31" borderId="36" xfId="70" applyNumberFormat="1" applyFont="1" applyFill="1" applyBorder="1" applyAlignment="1" applyProtection="1">
      <alignment vertical="top" wrapText="1"/>
      <protection locked="0"/>
    </xf>
    <xf numFmtId="0" fontId="6" fillId="34" borderId="33" xfId="70" applyFont="1" applyFill="1" applyBorder="1" applyAlignment="1" applyProtection="1">
      <alignment horizontal="center" vertical="center" wrapText="1"/>
      <protection/>
    </xf>
    <xf numFmtId="0" fontId="3" fillId="34" borderId="29" xfId="70" applyFont="1" applyFill="1" applyBorder="1" applyAlignment="1" applyProtection="1">
      <alignment horizontal="center" vertical="center" wrapText="1"/>
      <protection/>
    </xf>
    <xf numFmtId="0" fontId="0" fillId="34" borderId="29" xfId="70" applyFont="1" applyFill="1" applyBorder="1" applyAlignment="1" applyProtection="1">
      <alignment horizontal="center" vertical="center" wrapText="1"/>
      <protection/>
    </xf>
    <xf numFmtId="0" fontId="0" fillId="34" borderId="36" xfId="70" applyFont="1" applyFill="1" applyBorder="1" applyAlignment="1" applyProtection="1">
      <alignment horizontal="center" vertical="center" wrapText="1"/>
      <protection/>
    </xf>
    <xf numFmtId="0" fontId="8" fillId="34" borderId="0" xfId="70" applyFont="1" applyFill="1" applyAlignment="1" applyProtection="1">
      <alignment horizontal="left" vertical="center" wrapText="1"/>
      <protection/>
    </xf>
    <xf numFmtId="0" fontId="2" fillId="35" borderId="0" xfId="70" applyFont="1" applyFill="1" applyBorder="1" applyAlignment="1" applyProtection="1">
      <alignment horizontal="left"/>
      <protection/>
    </xf>
    <xf numFmtId="0" fontId="9" fillId="34" borderId="0" xfId="70" applyFont="1" applyFill="1" applyAlignment="1" applyProtection="1">
      <alignment horizontal="left" vertical="top" wrapText="1"/>
      <protection/>
    </xf>
    <xf numFmtId="0" fontId="0" fillId="34" borderId="0" xfId="70" applyFont="1" applyFill="1" applyAlignment="1" applyProtection="1">
      <alignment horizontal="left" vertical="top" wrapText="1"/>
      <protection/>
    </xf>
    <xf numFmtId="0" fontId="56" fillId="34" borderId="0" xfId="70" applyFont="1" applyFill="1" applyBorder="1" applyAlignment="1" applyProtection="1">
      <alignment horizontal="left" vertical="top" wrapText="1"/>
      <protection/>
    </xf>
    <xf numFmtId="0" fontId="0" fillId="34" borderId="0" xfId="70" applyFill="1" applyAlignment="1" applyProtection="1">
      <alignment horizontal="left" vertical="top" wrapText="1"/>
      <protection/>
    </xf>
    <xf numFmtId="0" fontId="7" fillId="0" borderId="0" xfId="57" applyAlignment="1" applyProtection="1">
      <alignment horizontal="center"/>
      <protection/>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0" fillId="0" borderId="19" xfId="0" applyBorder="1" applyAlignment="1">
      <alignment horizontal="left" vertical="top" wrapText="1"/>
    </xf>
    <xf numFmtId="0" fontId="0" fillId="34" borderId="0" xfId="0" applyFont="1" applyFill="1" applyAlignment="1">
      <alignment vertical="top" wrapText="1"/>
    </xf>
    <xf numFmtId="0" fontId="3" fillId="34" borderId="0" xfId="0" applyFont="1" applyFill="1" applyAlignment="1">
      <alignment vertical="top" wrapText="1"/>
    </xf>
    <xf numFmtId="0" fontId="9" fillId="34"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5" fillId="31"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9" fillId="34" borderId="0" xfId="0" applyFont="1" applyFill="1" applyAlignment="1">
      <alignment horizontal="left" vertical="top" wrapText="1"/>
    </xf>
    <xf numFmtId="0" fontId="67"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4" fillId="38"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3" fillId="38" borderId="0" xfId="0" applyFont="1" applyFill="1" applyAlignment="1" applyProtection="1">
      <alignment vertical="top"/>
      <protection/>
    </xf>
    <xf numFmtId="0" fontId="5" fillId="31" borderId="33" xfId="0" applyNumberFormat="1" applyFont="1" applyFill="1" applyBorder="1" applyAlignment="1" applyProtection="1">
      <alignment horizontal="left" vertical="center"/>
      <protection locked="0"/>
    </xf>
    <xf numFmtId="0" fontId="5" fillId="31" borderId="29" xfId="0" applyNumberFormat="1" applyFont="1" applyFill="1" applyBorder="1" applyAlignment="1" applyProtection="1">
      <alignment horizontal="left" vertical="center"/>
      <protection locked="0"/>
    </xf>
    <xf numFmtId="0" fontId="5" fillId="31" borderId="36" xfId="0" applyNumberFormat="1" applyFont="1" applyFill="1" applyBorder="1" applyAlignment="1" applyProtection="1">
      <alignment horizontal="left" vertical="center"/>
      <protection locked="0"/>
    </xf>
    <xf numFmtId="0" fontId="5" fillId="31" borderId="33" xfId="0" applyNumberFormat="1" applyFont="1" applyFill="1" applyBorder="1" applyAlignment="1" applyProtection="1">
      <alignment horizontal="left" vertical="top"/>
      <protection locked="0"/>
    </xf>
    <xf numFmtId="0" fontId="7" fillId="0" borderId="0" xfId="57" applyFill="1" applyAlignment="1" applyProtection="1">
      <alignment vertical="top"/>
      <protection/>
    </xf>
    <xf numFmtId="0" fontId="7" fillId="0" borderId="0" xfId="57" applyAlignment="1" applyProtection="1">
      <alignment vertical="top"/>
      <protection/>
    </xf>
    <xf numFmtId="0" fontId="2" fillId="35" borderId="0" xfId="0" applyFont="1" applyFill="1" applyBorder="1" applyAlignment="1" applyProtection="1">
      <alignment horizontal="left" vertical="top"/>
      <protection/>
    </xf>
    <xf numFmtId="0" fontId="0" fillId="31" borderId="23" xfId="0" applyNumberFormat="1" applyFont="1" applyFill="1" applyBorder="1" applyAlignment="1" applyProtection="1">
      <alignment vertical="top" wrapText="1"/>
      <protection locked="0"/>
    </xf>
    <xf numFmtId="0" fontId="0" fillId="31"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8" fillId="34" borderId="0" xfId="0" applyFont="1" applyFill="1" applyAlignment="1" applyProtection="1">
      <alignment wrapText="1"/>
      <protection/>
    </xf>
    <xf numFmtId="0" fontId="50" fillId="34" borderId="0" xfId="0" applyFont="1" applyFill="1" applyAlignment="1" applyProtection="1">
      <alignment wrapText="1"/>
      <protection/>
    </xf>
    <xf numFmtId="0" fontId="0" fillId="0" borderId="0" xfId="0"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5" fillId="31" borderId="33" xfId="0" applyNumberFormat="1" applyFont="1" applyFill="1" applyBorder="1" applyAlignment="1" applyProtection="1">
      <alignment horizontal="left" vertical="top" wrapText="1"/>
      <protection locked="0"/>
    </xf>
    <xf numFmtId="0" fontId="5" fillId="31" borderId="29" xfId="0" applyNumberFormat="1" applyFont="1" applyFill="1" applyBorder="1" applyAlignment="1" applyProtection="1">
      <alignment horizontal="left" vertical="top" wrapText="1"/>
      <protection locked="0"/>
    </xf>
    <xf numFmtId="0" fontId="5" fillId="31" borderId="36" xfId="0" applyNumberFormat="1" applyFont="1" applyFill="1" applyBorder="1" applyAlignment="1" applyProtection="1">
      <alignment horizontal="left" vertical="top" wrapText="1"/>
      <protection locked="0"/>
    </xf>
    <xf numFmtId="0" fontId="3" fillId="38" borderId="0" xfId="0" applyFont="1" applyFill="1" applyAlignment="1" applyProtection="1">
      <alignment horizontal="left" vertical="top"/>
      <protection/>
    </xf>
    <xf numFmtId="0" fontId="5" fillId="31" borderId="33" xfId="0" applyNumberFormat="1" applyFont="1" applyFill="1" applyBorder="1" applyAlignment="1" applyProtection="1" quotePrefix="1">
      <alignment horizontal="left" vertical="top" wrapText="1"/>
      <protection locked="0"/>
    </xf>
    <xf numFmtId="0" fontId="60" fillId="31" borderId="33" xfId="0" applyFont="1" applyFill="1" applyBorder="1" applyAlignment="1" applyProtection="1">
      <alignment horizontal="left" vertical="top" wrapText="1"/>
      <protection locked="0"/>
    </xf>
    <xf numFmtId="0" fontId="0" fillId="31"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7" fillId="0" borderId="0" xfId="57" applyAlignment="1" applyProtection="1">
      <alignment horizontal="left"/>
      <protection/>
    </xf>
    <xf numFmtId="0" fontId="3" fillId="34" borderId="17" xfId="0" applyFont="1" applyFill="1" applyBorder="1" applyAlignment="1" applyProtection="1">
      <alignment horizontal="left" vertical="top" wrapText="1"/>
      <protection/>
    </xf>
    <xf numFmtId="0" fontId="3" fillId="34" borderId="0" xfId="0" applyFont="1" applyFill="1" applyAlignment="1" applyProtection="1">
      <alignment horizontal="justify" vertical="top" wrapText="1"/>
      <protection/>
    </xf>
    <xf numFmtId="0" fontId="3" fillId="34" borderId="0" xfId="0" applyFont="1" applyFill="1" applyAlignment="1" applyProtection="1">
      <alignment horizontal="justify" vertical="top" wrapText="1"/>
      <protection/>
    </xf>
    <xf numFmtId="0" fontId="0" fillId="31" borderId="18" xfId="0" applyNumberFormat="1" applyFont="1" applyFill="1" applyBorder="1" applyAlignment="1" applyProtection="1">
      <alignment vertical="top" wrapText="1"/>
      <protection locked="0"/>
    </xf>
    <xf numFmtId="0" fontId="0" fillId="31"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1" borderId="20" xfId="0" applyNumberFormat="1" applyFont="1" applyFill="1" applyBorder="1" applyAlignment="1" applyProtection="1">
      <alignment vertical="top" wrapText="1"/>
      <protection locked="0"/>
    </xf>
    <xf numFmtId="0" fontId="0" fillId="31"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5" fillId="32" borderId="33" xfId="0" applyNumberFormat="1" applyFont="1" applyFill="1" applyBorder="1" applyAlignment="1" applyProtection="1">
      <alignment horizontal="left" vertical="top"/>
      <protection locked="0"/>
    </xf>
    <xf numFmtId="0" fontId="5" fillId="32" borderId="29" xfId="0" applyNumberFormat="1" applyFont="1" applyFill="1" applyBorder="1" applyAlignment="1" applyProtection="1">
      <alignment horizontal="left" vertical="top"/>
      <protection locked="0"/>
    </xf>
    <xf numFmtId="0" fontId="5" fillId="32" borderId="36" xfId="0" applyNumberFormat="1" applyFont="1" applyFill="1" applyBorder="1" applyAlignment="1" applyProtection="1">
      <alignment horizontal="left" vertical="top"/>
      <protection locked="0"/>
    </xf>
    <xf numFmtId="0" fontId="3" fillId="34" borderId="58" xfId="0" applyFont="1" applyFill="1" applyBorder="1" applyAlignment="1" applyProtection="1">
      <alignment horizontal="left" vertical="top" wrapText="1"/>
      <protection/>
    </xf>
    <xf numFmtId="0" fontId="0" fillId="0" borderId="0" xfId="0" applyAlignment="1" applyProtection="1">
      <alignment wrapText="1"/>
      <protection/>
    </xf>
    <xf numFmtId="0" fontId="0" fillId="32" borderId="18" xfId="0" applyNumberFormat="1"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3" fillId="34" borderId="0" xfId="0" applyFont="1" applyFill="1" applyBorder="1" applyAlignment="1" applyProtection="1">
      <alignment vertical="top" wrapText="1"/>
      <protection/>
    </xf>
    <xf numFmtId="0" fontId="3" fillId="34" borderId="19" xfId="0" applyFont="1" applyFill="1" applyBorder="1" applyAlignment="1" applyProtection="1">
      <alignment vertical="top" wrapText="1"/>
      <protection/>
    </xf>
    <xf numFmtId="0" fontId="0" fillId="32" borderId="23" xfId="0" applyNumberFormat="1"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2" borderId="20"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32"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9" fillId="34" borderId="0" xfId="0" applyFont="1" applyFill="1" applyBorder="1" applyAlignment="1">
      <alignment horizontal="left" vertical="top" wrapText="1"/>
    </xf>
    <xf numFmtId="0" fontId="41" fillId="34" borderId="0" xfId="0" applyFont="1" applyFill="1" applyAlignment="1" applyProtection="1">
      <alignment horizontal="left" vertical="top" wrapText="1"/>
      <protection/>
    </xf>
    <xf numFmtId="0" fontId="41" fillId="34" borderId="0" xfId="0" applyFont="1" applyFill="1" applyAlignment="1">
      <alignment horizontal="left" vertical="top" wrapText="1"/>
    </xf>
    <xf numFmtId="0" fontId="7" fillId="0" borderId="0" xfId="57" applyAlignment="1" applyProtection="1">
      <alignment horizontal="left" vertical="top" wrapText="1"/>
      <protection/>
    </xf>
    <xf numFmtId="0" fontId="3" fillId="0" borderId="0" xfId="0" applyFont="1" applyAlignment="1" applyProtection="1">
      <alignment horizontal="justify" vertical="top" wrapText="1"/>
      <protection/>
    </xf>
    <xf numFmtId="0" fontId="0" fillId="0" borderId="0" xfId="0" applyFont="1" applyAlignment="1" applyProtection="1">
      <alignment horizontal="justify" vertical="top" wrapText="1"/>
      <protection/>
    </xf>
    <xf numFmtId="0" fontId="0" fillId="32" borderId="33" xfId="0" applyFill="1" applyBorder="1" applyAlignment="1" applyProtection="1">
      <alignment horizontal="center" vertical="top" wrapText="1"/>
      <protection locked="0"/>
    </xf>
    <xf numFmtId="0" fontId="0" fillId="32" borderId="36" xfId="0" applyFill="1" applyBorder="1" applyAlignment="1" applyProtection="1">
      <alignment horizontal="center" vertical="top" wrapText="1"/>
      <protection locked="0"/>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41" fillId="34" borderId="0" xfId="57" applyFont="1" applyFill="1" applyBorder="1" applyAlignment="1" applyProtection="1">
      <alignment vertical="top" wrapText="1"/>
      <protection/>
    </xf>
    <xf numFmtId="0" fontId="41" fillId="34" borderId="0" xfId="0" applyFont="1" applyFill="1" applyAlignment="1">
      <alignment vertical="top" wrapText="1"/>
    </xf>
    <xf numFmtId="0" fontId="67"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56" fillId="0" borderId="0" xfId="0" applyFont="1" applyFill="1" applyAlignment="1" applyProtection="1">
      <alignment horizontal="left" vertical="top" wrapText="1"/>
      <protection/>
    </xf>
    <xf numFmtId="0" fontId="3" fillId="0" borderId="0" xfId="0" applyFont="1" applyAlignment="1" applyProtection="1">
      <alignment horizontal="justify" vertical="top" wrapText="1"/>
      <protection/>
    </xf>
    <xf numFmtId="0" fontId="0" fillId="0" borderId="0" xfId="0" applyFont="1" applyAlignment="1" applyProtection="1">
      <alignment horizontal="justify" vertical="top" wrapText="1"/>
      <protection/>
    </xf>
    <xf numFmtId="0" fontId="5" fillId="31" borderId="24" xfId="0" applyFont="1" applyFill="1" applyBorder="1" applyAlignment="1" applyProtection="1">
      <alignment horizontal="left" vertical="top" wrapText="1"/>
      <protection locked="0"/>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1" borderId="33" xfId="0" applyFont="1" applyFill="1" applyBorder="1" applyAlignment="1" applyProtection="1">
      <alignment horizontal="center" vertical="center"/>
      <protection locked="0"/>
    </xf>
    <xf numFmtId="0" fontId="5" fillId="31" borderId="36" xfId="0" applyFont="1" applyFill="1" applyBorder="1" applyAlignment="1" applyProtection="1">
      <alignment horizontal="center" vertical="center"/>
      <protection locked="0"/>
    </xf>
    <xf numFmtId="0" fontId="5" fillId="31" borderId="24" xfId="0" applyFont="1" applyFill="1" applyBorder="1" applyAlignment="1" applyProtection="1">
      <alignment horizontal="center" vertical="center"/>
      <protection locked="0"/>
    </xf>
    <xf numFmtId="49" fontId="5" fillId="31" borderId="24" xfId="0" applyNumberFormat="1" applyFont="1" applyFill="1" applyBorder="1" applyAlignment="1" applyProtection="1">
      <alignment horizontal="center" vertical="center"/>
      <protection locked="0"/>
    </xf>
    <xf numFmtId="0" fontId="61" fillId="34" borderId="22" xfId="0" applyFont="1" applyFill="1" applyBorder="1" applyAlignment="1" applyProtection="1">
      <alignment horizontal="left" vertical="top" wrapText="1"/>
      <protection/>
    </xf>
    <xf numFmtId="0" fontId="50" fillId="34" borderId="22" xfId="0" applyFont="1" applyFill="1" applyBorder="1" applyAlignment="1" applyProtection="1">
      <alignment horizontal="left" vertical="top" wrapText="1"/>
      <protection/>
    </xf>
    <xf numFmtId="0" fontId="62" fillId="34" borderId="0" xfId="0" applyFont="1" applyFill="1" applyBorder="1" applyAlignment="1" applyProtection="1">
      <alignment horizontal="left" vertical="top" wrapText="1"/>
      <protection/>
    </xf>
    <xf numFmtId="0" fontId="50" fillId="34" borderId="0" xfId="0" applyFont="1" applyFill="1" applyAlignment="1" applyProtection="1">
      <alignment horizontal="left" vertical="top" wrapText="1"/>
      <protection/>
    </xf>
    <xf numFmtId="0" fontId="87" fillId="34" borderId="0" xfId="0" applyFont="1" applyFill="1" applyAlignment="1" applyProtection="1">
      <alignment horizontal="left" vertical="top" wrapText="1"/>
      <protection/>
    </xf>
    <xf numFmtId="0" fontId="86" fillId="0" borderId="0" xfId="0" applyFont="1" applyAlignment="1" applyProtection="1">
      <alignment horizontal="left" vertical="top" wrapText="1"/>
      <protection/>
    </xf>
    <xf numFmtId="0" fontId="3" fillId="34" borderId="0" xfId="0" applyFont="1" applyFill="1" applyAlignment="1" applyProtection="1">
      <alignment horizontal="left" vertical="top" wrapText="1"/>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14" fontId="5" fillId="31"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0" fillId="0" borderId="0" xfId="0" applyAlignment="1" applyProtection="1">
      <alignment horizontal="justify" vertical="top" wrapText="1"/>
      <protection/>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6" fillId="0" borderId="24" xfId="0" applyFont="1" applyBorder="1" applyAlignment="1" applyProtection="1">
      <alignment horizontal="center" vertical="top" wrapText="1"/>
      <protection/>
    </xf>
    <xf numFmtId="0" fontId="39" fillId="39" borderId="33" xfId="0" applyFont="1" applyFill="1" applyBorder="1" applyAlignment="1" applyProtection="1">
      <alignment horizontal="left" vertical="top"/>
      <protection/>
    </xf>
    <xf numFmtId="0" fontId="39"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57"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1" borderId="33" xfId="0" applyFont="1" applyFill="1" applyBorder="1" applyAlignment="1" applyProtection="1">
      <alignment horizontal="left" vertical="top"/>
      <protection locked="0"/>
    </xf>
    <xf numFmtId="0" fontId="5" fillId="31" borderId="29" xfId="0" applyFont="1" applyFill="1" applyBorder="1" applyAlignment="1" applyProtection="1">
      <alignment horizontal="left" vertical="top"/>
      <protection locked="0"/>
    </xf>
    <xf numFmtId="0" fontId="5" fillId="31" borderId="36" xfId="0" applyFont="1" applyFill="1" applyBorder="1" applyAlignment="1" applyProtection="1">
      <alignment horizontal="left" vertical="top"/>
      <protection locked="0"/>
    </xf>
    <xf numFmtId="0" fontId="0" fillId="0" borderId="0" xfId="0" applyAlignment="1" applyProtection="1">
      <alignment horizontal="justify" wrapText="1"/>
      <protection/>
    </xf>
    <xf numFmtId="187" fontId="6" fillId="31" borderId="33" xfId="0" applyNumberFormat="1" applyFont="1" applyFill="1" applyBorder="1" applyAlignment="1" applyProtection="1">
      <alignment vertical="top"/>
      <protection locked="0"/>
    </xf>
    <xf numFmtId="187" fontId="6" fillId="31" borderId="36" xfId="0" applyNumberFormat="1" applyFont="1" applyFill="1" applyBorder="1" applyAlignment="1" applyProtection="1">
      <alignment vertical="top"/>
      <protection locked="0"/>
    </xf>
    <xf numFmtId="0" fontId="41" fillId="34" borderId="17" xfId="57" applyFont="1" applyFill="1" applyBorder="1" applyAlignment="1" applyProtection="1">
      <alignment vertical="top" wrapText="1"/>
      <protection/>
    </xf>
    <xf numFmtId="0" fontId="41" fillId="34" borderId="17" xfId="0" applyFont="1" applyFill="1" applyBorder="1" applyAlignment="1">
      <alignment vertical="top" wrapText="1"/>
    </xf>
    <xf numFmtId="0" fontId="7" fillId="0" borderId="0" xfId="57" applyAlignment="1" applyProtection="1">
      <alignment vertical="center" wrapText="1"/>
      <protection/>
    </xf>
    <xf numFmtId="0" fontId="7" fillId="0" borderId="0" xfId="57" applyAlignment="1" applyProtection="1">
      <alignment wrapText="1"/>
      <protection/>
    </xf>
    <xf numFmtId="0" fontId="49" fillId="0" borderId="0" xfId="57" applyFont="1" applyAlignment="1" applyProtection="1">
      <alignment vertical="center" wrapText="1"/>
      <protection/>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5" fillId="0" borderId="24" xfId="0" applyFont="1" applyFill="1" applyBorder="1" applyAlignment="1" applyProtection="1">
      <alignment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xf>
    <xf numFmtId="0" fontId="5" fillId="32" borderId="33" xfId="0" applyFont="1" applyFill="1" applyBorder="1" applyAlignment="1" applyProtection="1">
      <alignment horizontal="left" vertical="top" wrapText="1"/>
      <protection locked="0"/>
    </xf>
    <xf numFmtId="0" fontId="5" fillId="32" borderId="29" xfId="0" applyFont="1" applyFill="1" applyBorder="1" applyAlignment="1" applyProtection="1">
      <alignment horizontal="left" vertical="top" wrapText="1"/>
      <protection locked="0"/>
    </xf>
    <xf numFmtId="0" fontId="5" fillId="32" borderId="36" xfId="0" applyFont="1" applyFill="1" applyBorder="1" applyAlignment="1" applyProtection="1">
      <alignment horizontal="left" vertical="top" wrapText="1"/>
      <protection locked="0"/>
    </xf>
    <xf numFmtId="0" fontId="41" fillId="34" borderId="17" xfId="0" applyFont="1" applyFill="1" applyBorder="1" applyAlignment="1" applyProtection="1">
      <alignment vertical="top" wrapText="1"/>
      <protection/>
    </xf>
    <xf numFmtId="0" fontId="6" fillId="0" borderId="29" xfId="0" applyFont="1" applyBorder="1" applyAlignment="1" applyProtection="1">
      <alignment horizontal="center" vertical="top" wrapText="1"/>
      <protection/>
    </xf>
    <xf numFmtId="0" fontId="5" fillId="0" borderId="29" xfId="0" applyFont="1" applyFill="1" applyBorder="1" applyAlignment="1" applyProtection="1">
      <alignment vertical="top" wrapText="1"/>
      <protection/>
    </xf>
    <xf numFmtId="0" fontId="5" fillId="31" borderId="33" xfId="0" applyFont="1" applyFill="1" applyBorder="1" applyAlignment="1" applyProtection="1">
      <alignment horizontal="left" vertical="center" wrapText="1"/>
      <protection locked="0"/>
    </xf>
    <xf numFmtId="0" fontId="5" fillId="31" borderId="29" xfId="0" applyFont="1" applyFill="1" applyBorder="1" applyAlignment="1" applyProtection="1">
      <alignment horizontal="left" vertical="center" wrapText="1"/>
      <protection locked="0"/>
    </xf>
    <xf numFmtId="0" fontId="5" fillId="31" borderId="36"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2" fontId="6" fillId="0" borderId="2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top" wrapText="1"/>
      <protection/>
    </xf>
    <xf numFmtId="0" fontId="5" fillId="31" borderId="24" xfId="0" applyFont="1" applyFill="1" applyBorder="1" applyAlignment="1" applyProtection="1">
      <alignment vertical="top" wrapText="1"/>
      <protection locked="0"/>
    </xf>
    <xf numFmtId="0" fontId="5" fillId="31" borderId="33" xfId="0" applyFont="1" applyFill="1" applyBorder="1" applyAlignment="1" applyProtection="1">
      <alignment vertical="top" wrapText="1"/>
      <protection locked="0"/>
    </xf>
    <xf numFmtId="0" fontId="5" fillId="31" borderId="29" xfId="0" applyFont="1" applyFill="1" applyBorder="1" applyAlignment="1" applyProtection="1">
      <alignment vertical="top" wrapText="1"/>
      <protection locked="0"/>
    </xf>
    <xf numFmtId="0" fontId="5" fillId="31" borderId="36" xfId="0" applyFont="1" applyFill="1" applyBorder="1" applyAlignment="1" applyProtection="1">
      <alignment vertical="top" wrapText="1"/>
      <protection locked="0"/>
    </xf>
    <xf numFmtId="0" fontId="0" fillId="0" borderId="22" xfId="0" applyBorder="1" applyAlignment="1">
      <alignment horizontal="left" vertical="top" wrapText="1"/>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5" fillId="31" borderId="29" xfId="0" applyFont="1" applyFill="1" applyBorder="1" applyAlignment="1" applyProtection="1">
      <alignment horizontal="center" vertical="center"/>
      <protection locked="0"/>
    </xf>
    <xf numFmtId="0" fontId="6" fillId="0" borderId="29" xfId="0" applyFont="1" applyBorder="1" applyAlignment="1" applyProtection="1">
      <alignment horizontal="center" vertical="center" wrapText="1"/>
      <protection/>
    </xf>
    <xf numFmtId="0" fontId="5" fillId="31" borderId="24"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8" fillId="0" borderId="0" xfId="0" applyFont="1" applyAlignment="1" applyProtection="1">
      <alignment horizontal="left"/>
      <protection/>
    </xf>
    <xf numFmtId="0" fontId="3" fillId="34" borderId="0" xfId="0" applyFont="1" applyFill="1" applyAlignment="1" applyProtection="1">
      <alignment horizontal="left" vertical="top" wrapText="1"/>
      <protection/>
    </xf>
    <xf numFmtId="0" fontId="0" fillId="31"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5" fillId="31" borderId="33" xfId="0" applyFont="1" applyFill="1" applyBorder="1" applyAlignment="1" applyProtection="1">
      <alignment horizontal="left" wrapText="1"/>
      <protection locked="0"/>
    </xf>
    <xf numFmtId="0" fontId="5" fillId="31" borderId="29" xfId="0" applyFont="1" applyFill="1" applyBorder="1" applyAlignment="1" applyProtection="1">
      <alignment horizontal="left" wrapText="1"/>
      <protection locked="0"/>
    </xf>
    <xf numFmtId="0" fontId="5" fillId="31" borderId="36"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0" fontId="5" fillId="31" borderId="33" xfId="0" applyFont="1" applyFill="1" applyBorder="1" applyAlignment="1" applyProtection="1">
      <alignment horizontal="center" wrapText="1"/>
      <protection locked="0"/>
    </xf>
    <xf numFmtId="0" fontId="5" fillId="31" borderId="36" xfId="0" applyFont="1" applyFill="1" applyBorder="1" applyAlignment="1" applyProtection="1">
      <alignment horizontal="center" wrapText="1"/>
      <protection locked="0"/>
    </xf>
    <xf numFmtId="0" fontId="5" fillId="31" borderId="33" xfId="0" applyFont="1" applyFill="1" applyBorder="1" applyAlignment="1" applyProtection="1">
      <alignment horizontal="center"/>
      <protection locked="0"/>
    </xf>
    <xf numFmtId="0" fontId="5" fillId="31" borderId="36" xfId="0" applyFont="1" applyFill="1" applyBorder="1" applyAlignment="1" applyProtection="1">
      <alignment horizontal="center"/>
      <protection locked="0"/>
    </xf>
    <xf numFmtId="0" fontId="3" fillId="0" borderId="0"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9" fillId="0" borderId="17" xfId="0" applyFont="1" applyBorder="1" applyAlignment="1" applyProtection="1">
      <alignment horizontal="left" vertical="top" wrapText="1"/>
      <protection/>
    </xf>
    <xf numFmtId="0" fontId="5" fillId="31" borderId="33" xfId="0" applyNumberFormat="1" applyFont="1" applyFill="1" applyBorder="1" applyAlignment="1" applyProtection="1">
      <alignment horizontal="center" vertical="top" wrapText="1"/>
      <protection locked="0"/>
    </xf>
    <xf numFmtId="0" fontId="0" fillId="0" borderId="36" xfId="0" applyFont="1" applyBorder="1" applyAlignment="1" applyProtection="1">
      <alignment horizontal="center" vertical="top" wrapText="1"/>
      <protection locked="0"/>
    </xf>
    <xf numFmtId="0" fontId="5" fillId="31" borderId="36" xfId="0" applyNumberFormat="1" applyFont="1" applyFill="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31" borderId="36" xfId="0"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4" fillId="34" borderId="17" xfId="0" applyFont="1" applyFill="1" applyBorder="1" applyAlignment="1" applyProtection="1">
      <alignment horizontal="left" vertical="top" wrapText="1"/>
      <protection/>
    </xf>
    <xf numFmtId="0" fontId="5" fillId="32" borderId="20" xfId="0" applyNumberFormat="1"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32" borderId="18" xfId="0" applyNumberFormat="1" applyFont="1" applyFill="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4" xfId="0" applyFont="1" applyFill="1" applyBorder="1" applyAlignment="1" applyProtection="1">
      <alignment horizontal="center" vertical="center"/>
      <protection/>
    </xf>
    <xf numFmtId="0" fontId="0" fillId="0" borderId="24" xfId="0" applyBorder="1" applyAlignment="1" applyProtection="1">
      <alignment/>
      <protection/>
    </xf>
    <xf numFmtId="0" fontId="6" fillId="0" borderId="24" xfId="0" applyFont="1" applyBorder="1" applyAlignment="1" applyProtection="1">
      <alignment horizontal="center" vertical="center"/>
      <protection/>
    </xf>
    <xf numFmtId="0" fontId="5" fillId="0" borderId="29"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32" borderId="23" xfId="0" applyNumberFormat="1" applyFont="1" applyFill="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0" fillId="0" borderId="0" xfId="0" applyAlignment="1">
      <alignment vertical="top" wrapText="1"/>
    </xf>
    <xf numFmtId="0" fontId="3" fillId="0" borderId="17" xfId="0" applyFont="1" applyFill="1" applyBorder="1" applyAlignment="1" applyProtection="1">
      <alignment horizontal="left" vertical="top" wrapText="1"/>
      <protection/>
    </xf>
    <xf numFmtId="0" fontId="5" fillId="32" borderId="33" xfId="0" applyFont="1" applyFill="1" applyBorder="1" applyAlignment="1" applyProtection="1">
      <alignment vertical="top" wrapText="1"/>
      <protection locked="0"/>
    </xf>
    <xf numFmtId="0" fontId="0" fillId="32" borderId="29" xfId="0" applyFill="1" applyBorder="1" applyAlignment="1" applyProtection="1">
      <alignment vertical="top" wrapText="1"/>
      <protection locked="0"/>
    </xf>
    <xf numFmtId="0" fontId="0" fillId="32" borderId="36" xfId="0" applyFill="1" applyBorder="1" applyAlignment="1" applyProtection="1">
      <alignment vertical="top" wrapText="1"/>
      <protection locked="0"/>
    </xf>
    <xf numFmtId="0" fontId="0" fillId="32" borderId="23" xfId="0" applyFill="1" applyBorder="1" applyAlignment="1" applyProtection="1">
      <alignment horizontal="left" vertical="top" wrapText="1"/>
      <protection locked="0"/>
    </xf>
    <xf numFmtId="0" fontId="0" fillId="32" borderId="22" xfId="0" applyFill="1" applyBorder="1" applyAlignment="1" applyProtection="1">
      <alignment horizontal="left" vertical="top" wrapText="1"/>
      <protection locked="0"/>
    </xf>
    <xf numFmtId="0" fontId="0" fillId="32" borderId="21" xfId="0" applyFill="1" applyBorder="1" applyAlignment="1" applyProtection="1">
      <alignment horizontal="left" vertical="top" wrapText="1"/>
      <protection locked="0"/>
    </xf>
    <xf numFmtId="0" fontId="0" fillId="32" borderId="20" xfId="0" applyFill="1" applyBorder="1" applyAlignment="1" applyProtection="1">
      <alignment horizontal="left" vertical="top" wrapText="1"/>
      <protection locked="0"/>
    </xf>
    <xf numFmtId="0" fontId="0" fillId="32" borderId="0" xfId="0" applyFill="1" applyBorder="1" applyAlignment="1" applyProtection="1">
      <alignment horizontal="left" vertical="top" wrapText="1"/>
      <protection locked="0"/>
    </xf>
    <xf numFmtId="0" fontId="0" fillId="32" borderId="19" xfId="0" applyFill="1" applyBorder="1" applyAlignment="1" applyProtection="1">
      <alignment horizontal="left" vertical="top" wrapText="1"/>
      <protection locked="0"/>
    </xf>
    <xf numFmtId="0" fontId="0" fillId="32" borderId="18" xfId="0" applyFill="1" applyBorder="1" applyAlignment="1" applyProtection="1">
      <alignment horizontal="left" vertical="top" wrapText="1"/>
      <protection locked="0"/>
    </xf>
    <xf numFmtId="0" fontId="0" fillId="32" borderId="17" xfId="0" applyFill="1" applyBorder="1" applyAlignment="1" applyProtection="1">
      <alignment horizontal="left" vertical="top" wrapText="1"/>
      <protection locked="0"/>
    </xf>
    <xf numFmtId="0" fontId="0" fillId="32" borderId="16" xfId="0" applyFill="1" applyBorder="1" applyAlignment="1" applyProtection="1">
      <alignment horizontal="left" vertical="top" wrapText="1"/>
      <protection locked="0"/>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1" borderId="33"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xf numFmtId="0" fontId="5" fillId="31" borderId="24" xfId="0" applyFont="1" applyFill="1" applyBorder="1" applyAlignment="1" applyProtection="1">
      <alignment horizontal="left" vertical="top"/>
      <protection locked="0"/>
    </xf>
    <xf numFmtId="0" fontId="5" fillId="31" borderId="24"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protection/>
    </xf>
    <xf numFmtId="0" fontId="3" fillId="0" borderId="0" xfId="0" applyFont="1" applyAlignment="1" applyProtection="1">
      <alignment horizontal="left" vertical="top" wrapText="1"/>
      <protection/>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wrapText="1"/>
      <protection/>
    </xf>
    <xf numFmtId="0" fontId="5" fillId="31" borderId="24"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5" fillId="31" borderId="33" xfId="0" applyFont="1" applyFill="1" applyBorder="1" applyAlignment="1" applyProtection="1">
      <alignment horizontal="center" vertical="top" wrapText="1"/>
      <protection locked="0"/>
    </xf>
    <xf numFmtId="0" fontId="5" fillId="31" borderId="29" xfId="0" applyFont="1" applyFill="1" applyBorder="1" applyAlignment="1" applyProtection="1">
      <alignment horizontal="center" vertical="top" wrapText="1"/>
      <protection locked="0"/>
    </xf>
    <xf numFmtId="0" fontId="5" fillId="31" borderId="36" xfId="0" applyFont="1" applyFill="1" applyBorder="1" applyAlignment="1" applyProtection="1">
      <alignment horizontal="center" vertical="top" wrapText="1"/>
      <protection locked="0"/>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4" borderId="23"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5" fillId="31" borderId="23" xfId="0" applyFont="1" applyFill="1" applyBorder="1" applyAlignment="1" applyProtection="1">
      <alignment horizontal="left" vertical="top" wrapText="1"/>
      <protection locked="0"/>
    </xf>
    <xf numFmtId="0" fontId="5" fillId="31" borderId="22" xfId="0" applyFont="1" applyFill="1" applyBorder="1" applyAlignment="1" applyProtection="1">
      <alignment horizontal="left" vertical="top" wrapText="1"/>
      <protection locked="0"/>
    </xf>
    <xf numFmtId="0" fontId="5" fillId="31" borderId="21" xfId="0" applyFont="1" applyFill="1" applyBorder="1" applyAlignment="1" applyProtection="1">
      <alignment horizontal="left" vertical="top" wrapText="1"/>
      <protection locked="0"/>
    </xf>
    <xf numFmtId="0" fontId="5" fillId="31" borderId="20" xfId="0" applyFont="1" applyFill="1" applyBorder="1" applyAlignment="1" applyProtection="1">
      <alignment horizontal="left" vertical="top" wrapText="1"/>
      <protection locked="0"/>
    </xf>
    <xf numFmtId="0" fontId="5" fillId="31" borderId="0" xfId="0" applyFont="1" applyFill="1" applyBorder="1" applyAlignment="1" applyProtection="1">
      <alignment horizontal="left" vertical="top" wrapText="1"/>
      <protection locked="0"/>
    </xf>
    <xf numFmtId="0" fontId="5" fillId="31" borderId="19" xfId="0" applyFont="1" applyFill="1" applyBorder="1" applyAlignment="1" applyProtection="1">
      <alignment horizontal="left" vertical="top" wrapText="1"/>
      <protection locked="0"/>
    </xf>
    <xf numFmtId="0" fontId="5" fillId="31" borderId="18" xfId="0" applyFont="1" applyFill="1" applyBorder="1" applyAlignment="1" applyProtection="1">
      <alignment horizontal="left" vertical="top" wrapText="1"/>
      <protection locked="0"/>
    </xf>
    <xf numFmtId="0" fontId="5" fillId="31" borderId="17" xfId="0" applyFont="1" applyFill="1" applyBorder="1" applyAlignment="1" applyProtection="1">
      <alignment horizontal="left" vertical="top" wrapText="1"/>
      <protection locked="0"/>
    </xf>
    <xf numFmtId="0" fontId="5" fillId="31" borderId="16" xfId="0" applyFont="1" applyFill="1" applyBorder="1" applyAlignment="1" applyProtection="1">
      <alignment horizontal="left" vertical="top" wrapText="1"/>
      <protection locked="0"/>
    </xf>
    <xf numFmtId="0" fontId="0" fillId="34" borderId="36" xfId="0" applyFont="1" applyFill="1" applyBorder="1" applyAlignment="1" applyProtection="1">
      <alignment horizontal="left" vertical="top" wrapText="1"/>
      <protection/>
    </xf>
    <xf numFmtId="0" fontId="0" fillId="0" borderId="36" xfId="0" applyBorder="1" applyAlignment="1" applyProtection="1">
      <alignment wrapText="1"/>
      <protection locked="0"/>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9" fillId="34" borderId="0" xfId="0" applyFont="1" applyFill="1" applyAlignment="1" applyProtection="1">
      <alignment horizontal="left" vertical="top" wrapText="1"/>
      <protection/>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1" xfId="33"/>
    <cellStyle name="Accent2" xfId="34"/>
    <cellStyle name="Accent3" xfId="35"/>
    <cellStyle name="Accent4" xfId="36"/>
    <cellStyle name="Accent5" xfId="37"/>
    <cellStyle name="Accent6" xfId="38"/>
    <cellStyle name="Akcent 1" xfId="39"/>
    <cellStyle name="Akcent 2" xfId="40"/>
    <cellStyle name="Akcent 3" xfId="41"/>
    <cellStyle name="Akcent 4" xfId="42"/>
    <cellStyle name="Akcent 5" xfId="43"/>
    <cellStyle name="Akcent 6" xfId="44"/>
    <cellStyle name="Bad" xfId="45"/>
    <cellStyle name="Check Cell" xfId="46"/>
    <cellStyle name="Dane wejściowe" xfId="47"/>
    <cellStyle name="Dane wyjściowe" xfId="48"/>
    <cellStyle name="Dobry" xfId="49"/>
    <cellStyle name="Comma" xfId="50"/>
    <cellStyle name="Comma [0]" xfId="51"/>
    <cellStyle name="Good" xfId="52"/>
    <cellStyle name="Heading 1" xfId="53"/>
    <cellStyle name="Heading 2" xfId="54"/>
    <cellStyle name="Heading 3" xfId="55"/>
    <cellStyle name="Heading 4" xfId="56"/>
    <cellStyle name="Hyperlink" xfId="57"/>
    <cellStyle name="Komórka połączona" xfId="58"/>
    <cellStyle name="Komórka zaznaczona" xfId="59"/>
    <cellStyle name="Linked Cell" xfId="60"/>
    <cellStyle name="Nagłówek 1" xfId="61"/>
    <cellStyle name="Nagłówek 2" xfId="62"/>
    <cellStyle name="Nagłówek 3" xfId="63"/>
    <cellStyle name="Nagłówek 4" xfId="64"/>
    <cellStyle name="Neutral" xfId="65"/>
    <cellStyle name="Note" xfId="66"/>
    <cellStyle name="Obliczenia" xfId="67"/>
    <cellStyle name="Followed Hyperlink" xfId="68"/>
    <cellStyle name="Percent" xfId="69"/>
    <cellStyle name="Standard 2" xfId="70"/>
    <cellStyle name="Standard_Outline NIMs template 10-09-30" xfId="71"/>
    <cellStyle name="Suma" xfId="72"/>
    <cellStyle name="Tekst objaśnienia" xfId="73"/>
    <cellStyle name="Tekst ostrzeżenia" xfId="74"/>
    <cellStyle name="Title" xfId="75"/>
    <cellStyle name="Tytuł" xfId="76"/>
    <cellStyle name="Uwaga" xfId="77"/>
    <cellStyle name="Currency" xfId="78"/>
    <cellStyle name="Currency [0]" xfId="79"/>
    <cellStyle name="Zły" xfId="80"/>
  </cellStyles>
  <dxfs count="283">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_P3_Aircraft_EM_PL_pl_0308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Wytyczne i warunki"/>
      <sheetName val="Wersje planu monitorowania"/>
      <sheetName val="Identyfikacja operatora"/>
      <sheetName val="Źródła emisji"/>
      <sheetName val="Obliczenia"/>
      <sheetName val="Obliczenia uproszczone"/>
      <sheetName val="Zarządzanie"/>
      <sheetName val="Informacje uzupełniające"/>
      <sheetName val="EUwideConstants"/>
      <sheetName val="MSParameters"/>
      <sheetName val="Translations"/>
      <sheetName val="VersionDocumentation"/>
    </sheetNames>
    <sheetDataSet>
      <sheetData sheetId="11">
        <row r="630">
          <cell r="B630" t="str">
            <v>Nie istnieje udokumentowany system zarządzania środowiskowego</v>
          </cell>
        </row>
        <row r="631">
          <cell r="B631" t="str">
            <v>Istnieje udokumentowany system zarządzania środowiskowego</v>
          </cell>
        </row>
        <row r="632">
          <cell r="B632" t="str">
            <v>Istnieje certyfikowany system zarządzania środowiskowego</v>
          </cell>
        </row>
        <row r="642">
          <cell r="B642" t="str">
            <v>Uzyskano od dostawcy paliwa (kwity dostaw lub faktury)</v>
          </cell>
        </row>
        <row r="643">
          <cell r="B643" t="str">
            <v>Zapisano w dokumentacji masy i wyważenia</v>
          </cell>
        </row>
        <row r="644">
          <cell r="B644" t="str">
            <v>Zapisano w dzienniku technicznym statku powietrznego</v>
          </cell>
        </row>
        <row r="645">
          <cell r="B645" t="str">
            <v>Przesyłane w formie elektronicznej ze statku powietrznego do operatora statku powietrznego</v>
          </cell>
        </row>
        <row r="646">
          <cell r="B646" t="str">
            <v>Codziennie</v>
          </cell>
        </row>
        <row r="647">
          <cell r="B647" t="str">
            <v>Co tydzień</v>
          </cell>
        </row>
        <row r="648">
          <cell r="B648" t="str">
            <v>Co miesiąc</v>
          </cell>
        </row>
        <row r="649">
          <cell r="B649" t="str">
            <v>Co rok</v>
          </cell>
        </row>
        <row r="650">
          <cell r="B650" t="str">
            <v>Wskaźnik emisji (WE)</v>
          </cell>
        </row>
        <row r="651">
          <cell r="B651" t="str">
            <v>Wartość opałowa (WO)</v>
          </cell>
        </row>
        <row r="652">
          <cell r="B652" t="str">
            <v>WO i WE</v>
          </cell>
        </row>
        <row r="653">
          <cell r="B653" t="str">
            <v>Zawartość biogeniczna</v>
          </cell>
        </row>
        <row r="654">
          <cell r="B654" t="str">
            <v>WO, WE i bio</v>
          </cell>
        </row>
        <row r="658">
          <cell r="B658" t="str">
            <v>Rzeczywista gęstość w zbiornikach statku powietrznego</v>
          </cell>
        </row>
        <row r="659">
          <cell r="B659" t="str">
            <v>Gęstość rzeczywista uzupełnianego paliwa</v>
          </cell>
        </row>
        <row r="660">
          <cell r="B660" t="str">
            <v>Wartość standardowa (0,8 kg/litr)</v>
          </cell>
        </row>
        <row r="667">
          <cell r="B667" t="str">
            <v>Narzędzie dla niewielkich źródeł – narzędzie Eurocontrol służące oszacowaniu zużycia paliwa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ur-lex.europa.eu/legal-content/pl/TXT/?uri=CELEX:02003L0087-20180408"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ec.europa.eu/clima/documentation/ets/docs/decision_benchmarking_15_dec_en.pdf." TargetMode="External" /><Relationship Id="rId8" Type="http://schemas.openxmlformats.org/officeDocument/2006/relationships/hyperlink" Target="https://eur-lex.europa.eu/eli/reg/2012/601" TargetMode="External" /><Relationship Id="rId9" Type="http://schemas.openxmlformats.org/officeDocument/2006/relationships/hyperlink" Target="http://data.europa.eu/eli/reg_impl/2018/2066/oj" TargetMode="External" /><Relationship Id="rId10" Type="http://schemas.openxmlformats.org/officeDocument/2006/relationships/hyperlink" Target="https://www.icao.int/environmental-protection/CORSIA/Pages/default.aspx" TargetMode="External" /><Relationship Id="rId11" Type="http://schemas.openxmlformats.org/officeDocument/2006/relationships/hyperlink" Target="https://ec.europa.eu/clima/sites/clima/files/ets/monitoring/docs/gd2_guidance_aircraft_en.pdf" TargetMode="External" /><Relationship Id="rId12" Type="http://schemas.openxmlformats.org/officeDocument/2006/relationships/hyperlink" Target="https://www.icao.int/environmental-protection/CORSIA/Pages/state-pairs.aspx" TargetMode="External" /><Relationship Id="rId13" Type="http://schemas.openxmlformats.org/officeDocument/2006/relationships/hyperlink" Target="http://www.kobize.pl/" TargetMode="External" /><Relationship Id="rId14" Type="http://schemas.openxmlformats.org/officeDocument/2006/relationships/comments" Target="../comments12.xml" /><Relationship Id="rId15" Type="http://schemas.openxmlformats.org/officeDocument/2006/relationships/vmlDrawing" Target="../drawings/vmlDrawing4.vml" /><Relationship Id="rId1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legal-content/pl/TXT/?uri=CELEX:02003L0087-20180408" TargetMode="Externa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zoomScale="130" zoomScaleNormal="130" zoomScaleSheetLayoutView="115" zoomScalePageLayoutView="0" workbookViewId="0" topLeftCell="A1">
      <selection activeCell="A1" sqref="A1"/>
    </sheetView>
  </sheetViews>
  <sheetFormatPr defaultColWidth="11.421875" defaultRowHeight="12.75"/>
  <cols>
    <col min="1" max="1" width="4.7109375" style="18" customWidth="1"/>
    <col min="2" max="10" width="12.7109375" style="18" customWidth="1"/>
    <col min="11" max="16384" width="11.421875" style="18" customWidth="1"/>
  </cols>
  <sheetData>
    <row r="1" spans="2:9" ht="45.75" customHeight="1">
      <c r="B1" s="494" t="str">
        <f>Translations!$B$2</f>
        <v>PLAN MONITOROWANIA WIELKOŚCI EMISJI ROCZNYCH</v>
      </c>
      <c r="C1" s="495"/>
      <c r="D1" s="495"/>
      <c r="E1" s="495"/>
      <c r="F1" s="495"/>
      <c r="G1" s="495"/>
      <c r="H1" s="495"/>
      <c r="I1" s="495"/>
    </row>
    <row r="2" spans="2:9" ht="65.25" customHeight="1">
      <c r="B2" s="497" t="str">
        <f>Translations!$B$841</f>
        <v>Do wykorzystania w celu połączonego raportowania w ramach systemu EU ETS oraz mechanizmu ICAO - CORSIA</v>
      </c>
      <c r="C2" s="498"/>
      <c r="D2" s="498"/>
      <c r="E2" s="498"/>
      <c r="F2" s="498"/>
      <c r="G2" s="498"/>
      <c r="H2" s="498"/>
      <c r="I2" s="498"/>
    </row>
    <row r="3" ht="12.75">
      <c r="B3" s="61"/>
    </row>
    <row r="4" spans="2:10" ht="29.25" customHeight="1">
      <c r="B4" s="496" t="str">
        <f>Translations!$B$3</f>
        <v>SPIS TREŚCI</v>
      </c>
      <c r="C4" s="488"/>
      <c r="D4" s="488"/>
      <c r="E4" s="488"/>
      <c r="F4" s="488"/>
      <c r="G4" s="488"/>
      <c r="H4" s="488"/>
      <c r="I4" s="488"/>
      <c r="J4" s="62"/>
    </row>
    <row r="5" spans="1:9" ht="12.75">
      <c r="A5" s="63">
        <v>0</v>
      </c>
      <c r="B5" s="493" t="str">
        <f>Translations!$B$4</f>
        <v>Wytyczne i warunki</v>
      </c>
      <c r="C5" s="493"/>
      <c r="D5" s="493"/>
      <c r="E5" s="493"/>
      <c r="F5" s="493"/>
      <c r="G5" s="493"/>
      <c r="H5" s="493"/>
      <c r="I5" s="493"/>
    </row>
    <row r="6" spans="1:9" ht="12.75">
      <c r="A6" s="63">
        <v>1</v>
      </c>
      <c r="B6" s="493" t="str">
        <f>Translations!$B$5</f>
        <v>Wersje planu monitorowania</v>
      </c>
      <c r="C6" s="493"/>
      <c r="D6" s="493"/>
      <c r="E6" s="493"/>
      <c r="F6" s="493"/>
      <c r="G6" s="493"/>
      <c r="H6" s="493"/>
      <c r="I6" s="493"/>
    </row>
    <row r="7" spans="1:9" ht="12.75">
      <c r="A7" s="63">
        <v>2</v>
      </c>
      <c r="B7" s="493" t="str">
        <f>Translations!$B$6</f>
        <v>Identyfikacja operatora statków powietrznych</v>
      </c>
      <c r="C7" s="493"/>
      <c r="D7" s="493"/>
      <c r="E7" s="493"/>
      <c r="F7" s="493"/>
      <c r="G7" s="493"/>
      <c r="H7" s="493"/>
      <c r="I7" s="493"/>
    </row>
    <row r="8" spans="1:9" ht="12.75">
      <c r="A8" s="63">
        <v>3</v>
      </c>
      <c r="B8" s="493" t="str">
        <f>Translations!$B$7</f>
        <v>Dane teleadresowe</v>
      </c>
      <c r="C8" s="493"/>
      <c r="D8" s="493"/>
      <c r="E8" s="493"/>
      <c r="F8" s="493"/>
      <c r="G8" s="493"/>
      <c r="H8" s="493"/>
      <c r="I8" s="493"/>
    </row>
    <row r="9" spans="1:9" ht="12.75">
      <c r="A9" s="63">
        <v>4</v>
      </c>
      <c r="B9" s="493" t="str">
        <f>Translations!$B$8</f>
        <v>Źródła emisji i charakterystyka floty</v>
      </c>
      <c r="C9" s="493"/>
      <c r="D9" s="493"/>
      <c r="E9" s="493"/>
      <c r="F9" s="493"/>
      <c r="G9" s="493"/>
      <c r="H9" s="493"/>
      <c r="I9" s="493"/>
    </row>
    <row r="10" spans="1:9" ht="12.75">
      <c r="A10" s="63">
        <v>5</v>
      </c>
      <c r="B10" s="492" t="str">
        <f>Translations!$B$842</f>
        <v>Kwalifikowalność do uproszczonych procedur w ramach EU ETS</v>
      </c>
      <c r="C10" s="493"/>
      <c r="D10" s="493"/>
      <c r="E10" s="493"/>
      <c r="F10" s="493"/>
      <c r="G10" s="493"/>
      <c r="H10" s="493"/>
      <c r="I10" s="493"/>
    </row>
    <row r="11" spans="1:9" ht="12.75">
      <c r="A11" s="63">
        <v>6</v>
      </c>
      <c r="B11" s="492" t="str">
        <f>Translations!$B$843</f>
        <v>Informacje dodatkowe nt. metod CORSIA oraz wykorzystania narzędzia CERT</v>
      </c>
      <c r="C11" s="493"/>
      <c r="D11" s="493"/>
      <c r="E11" s="493"/>
      <c r="F11" s="493"/>
      <c r="G11" s="493"/>
      <c r="H11" s="493"/>
      <c r="I11" s="493"/>
    </row>
    <row r="12" spans="1:9" ht="12.75">
      <c r="A12" s="63">
        <v>7</v>
      </c>
      <c r="B12" s="492" t="str">
        <f>Translations!$B$10</f>
        <v>Dane dotyczące działalności</v>
      </c>
      <c r="C12" s="493"/>
      <c r="D12" s="493"/>
      <c r="E12" s="493"/>
      <c r="F12" s="493"/>
      <c r="G12" s="493"/>
      <c r="H12" s="493"/>
      <c r="I12" s="493"/>
    </row>
    <row r="13" spans="1:9" ht="12.75">
      <c r="A13" s="63">
        <v>8</v>
      </c>
      <c r="B13" s="492" t="str">
        <f>Translations!$B$12</f>
        <v>Wskaźniki emisji</v>
      </c>
      <c r="C13" s="493"/>
      <c r="D13" s="493"/>
      <c r="E13" s="493"/>
      <c r="F13" s="493"/>
      <c r="G13" s="493"/>
      <c r="H13" s="493"/>
      <c r="I13" s="493"/>
    </row>
    <row r="14" spans="1:9" ht="12.75">
      <c r="A14" s="63">
        <v>9</v>
      </c>
      <c r="B14" s="492" t="str">
        <f>Translations!$B$844</f>
        <v>Monitorowanie kwalifikowanych roszczeń paliwowych w ramach mechanizmu CORSIA</v>
      </c>
      <c r="C14" s="493"/>
      <c r="D14" s="493"/>
      <c r="E14" s="493"/>
      <c r="F14" s="493"/>
      <c r="G14" s="493"/>
      <c r="H14" s="493"/>
      <c r="I14" s="493"/>
    </row>
    <row r="15" spans="1:9" ht="12.75">
      <c r="A15" s="63">
        <v>10</v>
      </c>
      <c r="B15" s="492" t="str">
        <f>Translations!$B$845</f>
        <v>Obliczenia uproszczone w ramach systemu EU ETS</v>
      </c>
      <c r="C15" s="493"/>
      <c r="D15" s="493"/>
      <c r="E15" s="493"/>
      <c r="F15" s="493"/>
      <c r="G15" s="493"/>
      <c r="H15" s="493"/>
      <c r="I15" s="493"/>
    </row>
    <row r="16" spans="1:9" ht="12.75">
      <c r="A16" s="63">
        <v>11</v>
      </c>
      <c r="B16" s="492" t="str">
        <f>Translations!$B$14</f>
        <v>Luki w danych</v>
      </c>
      <c r="C16" s="493"/>
      <c r="D16" s="493"/>
      <c r="E16" s="493"/>
      <c r="F16" s="493"/>
      <c r="G16" s="493"/>
      <c r="H16" s="493"/>
      <c r="I16" s="493"/>
    </row>
    <row r="17" spans="1:9" ht="12.75">
      <c r="A17" s="63">
        <v>12</v>
      </c>
      <c r="B17" s="493" t="str">
        <f>Translations!$B$15</f>
        <v>Zarządzanie</v>
      </c>
      <c r="C17" s="493"/>
      <c r="D17" s="493"/>
      <c r="E17" s="493"/>
      <c r="F17" s="493"/>
      <c r="G17" s="493"/>
      <c r="H17" s="493"/>
      <c r="I17" s="493"/>
    </row>
    <row r="18" spans="1:9" ht="12.75">
      <c r="A18" s="63">
        <v>13</v>
      </c>
      <c r="B18" s="492" t="str">
        <f>Translations!$B$16</f>
        <v>Działania w zakresie przepływu danych</v>
      </c>
      <c r="C18" s="492"/>
      <c r="D18" s="493"/>
      <c r="E18" s="493"/>
      <c r="F18" s="493"/>
      <c r="G18" s="493"/>
      <c r="H18" s="493"/>
      <c r="I18" s="493"/>
    </row>
    <row r="19" spans="1:9" ht="12.75">
      <c r="A19" s="63">
        <v>14</v>
      </c>
      <c r="B19" s="492" t="str">
        <f>Translations!$B$17</f>
        <v>Działania kontrolne</v>
      </c>
      <c r="C19" s="492"/>
      <c r="D19" s="493"/>
      <c r="E19" s="493"/>
      <c r="F19" s="493"/>
      <c r="G19" s="493"/>
      <c r="H19" s="493"/>
      <c r="I19" s="493"/>
    </row>
    <row r="20" spans="1:9" ht="12.75">
      <c r="A20" s="63">
        <v>15</v>
      </c>
      <c r="B20" s="493" t="str">
        <f>Translations!$B$18</f>
        <v>Wykaz zastosowanych definicji i skrótów</v>
      </c>
      <c r="C20" s="493"/>
      <c r="D20" s="493"/>
      <c r="E20" s="493"/>
      <c r="F20" s="493"/>
      <c r="G20" s="493"/>
      <c r="H20" s="493"/>
      <c r="I20" s="493"/>
    </row>
    <row r="21" spans="1:9" ht="12.75">
      <c r="A21" s="63">
        <v>16</v>
      </c>
      <c r="B21" s="493" t="str">
        <f>Translations!$B$19</f>
        <v>Dodatkowe informacje</v>
      </c>
      <c r="C21" s="493"/>
      <c r="D21" s="493"/>
      <c r="E21" s="493"/>
      <c r="F21" s="493"/>
      <c r="G21" s="493"/>
      <c r="H21" s="493"/>
      <c r="I21" s="493"/>
    </row>
    <row r="22" spans="1:9" ht="12.75">
      <c r="A22" s="63">
        <v>17</v>
      </c>
      <c r="B22" s="493" t="str">
        <f>Translations!$B$20</f>
        <v>Dalsze informacje dotyczące poszczegolnych państw członkowskich</v>
      </c>
      <c r="C22" s="493"/>
      <c r="D22" s="493"/>
      <c r="E22" s="493"/>
      <c r="F22" s="493"/>
      <c r="G22" s="493"/>
      <c r="H22" s="493"/>
      <c r="I22" s="493"/>
    </row>
    <row r="23" ht="12.75">
      <c r="A23" s="63"/>
    </row>
    <row r="24" ht="12.75">
      <c r="A24" s="63"/>
    </row>
    <row r="25" spans="2:9" ht="13.5" thickBot="1">
      <c r="B25" s="491" t="str">
        <f>Translations!$B$21</f>
        <v>Informacje dotyczące niniejszego dokumentu:</v>
      </c>
      <c r="C25" s="488"/>
      <c r="D25" s="488"/>
      <c r="E25" s="488"/>
      <c r="F25" s="488"/>
      <c r="G25" s="488"/>
      <c r="H25" s="488"/>
      <c r="I25" s="488"/>
    </row>
    <row r="26" spans="2:9" s="21" customFormat="1" ht="24.75" customHeight="1">
      <c r="B26" s="512" t="str">
        <f>Translations!$B$22</f>
        <v>Niniejszy plan monitorowania został złożony przez:</v>
      </c>
      <c r="C26" s="488"/>
      <c r="D26" s="488"/>
      <c r="E26" s="489"/>
      <c r="F26" s="22">
        <f>IF(ISBLANK('Identyfikacja operatora'!I7),"",'Identyfikacja operatora'!I7)</f>
      </c>
      <c r="G26" s="23"/>
      <c r="H26" s="23"/>
      <c r="I26" s="24"/>
    </row>
    <row r="27" spans="2:9" s="21" customFormat="1" ht="24.75" customHeight="1">
      <c r="B27" s="487" t="str">
        <f>Translations!$B$23</f>
        <v>Niepowtarzalny identyfikator operatora statków powietrznych (nr CRCO):</v>
      </c>
      <c r="C27" s="488"/>
      <c r="D27" s="488"/>
      <c r="E27" s="489"/>
      <c r="F27" s="25">
        <f>IF(ISBLANK('Identyfikacja operatora'!I12),"",'Identyfikacja operatora'!I12)</f>
      </c>
      <c r="G27" s="26"/>
      <c r="H27" s="26"/>
      <c r="I27" s="27"/>
    </row>
    <row r="28" spans="2:9" s="21" customFormat="1" ht="12.75">
      <c r="B28" s="490" t="str">
        <f>Translations!$B$24</f>
        <v>Nr wersji niniejszego planu monitorowania:</v>
      </c>
      <c r="C28" s="488"/>
      <c r="D28" s="488"/>
      <c r="E28" s="489"/>
      <c r="F28" s="418">
        <f>IF(ISBLANK('Identyfikacja operatora'!I18),"",'Identyfikacja operatora'!I18)</f>
      </c>
      <c r="G28" s="26"/>
      <c r="H28" s="26"/>
      <c r="I28" s="27"/>
    </row>
    <row r="29" spans="2:11" ht="24.75" customHeight="1" thickBot="1">
      <c r="B29" s="487" t="str">
        <f>Translations!$B$846</f>
        <v>Wykorzystanie niniejszego planu monitorowania na potrzeby mechanizmu CORSIA:</v>
      </c>
      <c r="C29" s="488"/>
      <c r="D29" s="488"/>
      <c r="E29" s="489"/>
      <c r="F29" s="419">
        <f>IF('Identyfikacja operatora'!$K$64="","",'Identyfikacja operatora'!$K$64)</f>
      </c>
      <c r="G29" s="28"/>
      <c r="H29" s="28"/>
      <c r="I29" s="29"/>
      <c r="K29" s="21"/>
    </row>
    <row r="30" ht="12.75">
      <c r="A30" s="63"/>
    </row>
    <row r="31" spans="2:9" ht="12.75">
      <c r="B31" s="508" t="str">
        <f>Translations!$B$25</f>
        <v>Jeżeli właściwy organ wymaga złożenia planu monitorowania w formie podpisanego egzemplarza papierowego, podpis należy złożyć w wyznaczonym poniżej miejscu:</v>
      </c>
      <c r="C31" s="508"/>
      <c r="D31" s="508"/>
      <c r="E31" s="508"/>
      <c r="F31" s="508"/>
      <c r="G31" s="508"/>
      <c r="H31" s="488"/>
      <c r="I31" s="488"/>
    </row>
    <row r="32" spans="2:9" ht="12.75">
      <c r="B32" s="508"/>
      <c r="C32" s="508"/>
      <c r="D32" s="508"/>
      <c r="E32" s="508"/>
      <c r="F32" s="508"/>
      <c r="G32" s="508"/>
      <c r="H32" s="488"/>
      <c r="I32" s="488"/>
    </row>
    <row r="38" spans="2:7" ht="13.5" thickBot="1">
      <c r="B38" s="60"/>
      <c r="D38" s="60"/>
      <c r="E38" s="60"/>
      <c r="F38" s="65"/>
      <c r="G38" s="65"/>
    </row>
    <row r="39" spans="2:9" ht="12.75">
      <c r="B39" s="507" t="str">
        <f>Translations!$B$26</f>
        <v>Data</v>
      </c>
      <c r="C39" s="507"/>
      <c r="D39" s="507"/>
      <c r="E39" s="60"/>
      <c r="F39" s="505" t="str">
        <f>Translations!$B$27</f>
        <v>Imię i nazwisko oraz podpis 
osoby odpowiedzialnej prawnie</v>
      </c>
      <c r="G39" s="505"/>
      <c r="H39" s="505"/>
      <c r="I39" s="505"/>
    </row>
    <row r="40" spans="6:9" ht="12.75">
      <c r="F40" s="506"/>
      <c r="G40" s="506"/>
      <c r="H40" s="506"/>
      <c r="I40" s="506"/>
    </row>
    <row r="44" spans="1:9" ht="13.5" thickBot="1">
      <c r="A44" s="63"/>
      <c r="B44" s="491" t="str">
        <f>Translations!$B$28</f>
        <v>Informacje dotyczące wersji formularza:</v>
      </c>
      <c r="C44" s="488"/>
      <c r="D44" s="488"/>
      <c r="E44" s="488"/>
      <c r="F44" s="488"/>
      <c r="G44" s="488"/>
      <c r="H44" s="488"/>
      <c r="I44" s="488"/>
    </row>
    <row r="45" spans="2:7" ht="12.75">
      <c r="B45" s="66" t="str">
        <f>Translations!$B$29</f>
        <v>Formularz sporządzony przez:</v>
      </c>
      <c r="C45" s="67"/>
      <c r="D45" s="67"/>
      <c r="E45" s="509" t="str">
        <f>VersionDocumentation!B4</f>
        <v>European Commission</v>
      </c>
      <c r="F45" s="510"/>
      <c r="G45" s="511"/>
    </row>
    <row r="46" spans="2:7" ht="12.75">
      <c r="B46" s="68" t="str">
        <f>Translations!$B$30</f>
        <v>Data publikacji:</v>
      </c>
      <c r="C46" s="69"/>
      <c r="D46" s="70"/>
      <c r="E46" s="71">
        <f>VersionDocumentation!B3</f>
        <v>43643</v>
      </c>
      <c r="F46" s="499"/>
      <c r="G46" s="500"/>
    </row>
    <row r="47" spans="2:7" ht="12.75">
      <c r="B47" s="68" t="str">
        <f>Translations!$B$31</f>
        <v>Wersja językowa:</v>
      </c>
      <c r="C47" s="70"/>
      <c r="D47" s="70"/>
      <c r="E47" s="501" t="str">
        <f>VersionDocumentation!B5</f>
        <v>Polski</v>
      </c>
      <c r="F47" s="499"/>
      <c r="G47" s="500"/>
    </row>
    <row r="48" spans="2:7" ht="13.5" thickBot="1">
      <c r="B48" s="72" t="str">
        <f>Translations!$B$32</f>
        <v>Nazwa dokumentu referencyjnego:</v>
      </c>
      <c r="C48" s="73"/>
      <c r="D48" s="73"/>
      <c r="E48" s="502" t="str">
        <f>VersionDocumentation!C3</f>
        <v>MP ETS+CORSIA_COM_pl_270619.xls</v>
      </c>
      <c r="F48" s="503"/>
      <c r="G48" s="504"/>
    </row>
  </sheetData>
  <sheetProtection sheet="1" objects="1" scenarios="1" formatCells="0" formatColumns="0" formatRows="0"/>
  <mergeCells count="34">
    <mergeCell ref="F46:G46"/>
    <mergeCell ref="E47:G47"/>
    <mergeCell ref="E48:G48"/>
    <mergeCell ref="B16:I16"/>
    <mergeCell ref="B17:I17"/>
    <mergeCell ref="F39:I40"/>
    <mergeCell ref="B39:D39"/>
    <mergeCell ref="B31:I32"/>
    <mergeCell ref="E45:G45"/>
    <mergeCell ref="B26:E26"/>
    <mergeCell ref="B1:I1"/>
    <mergeCell ref="B4:I4"/>
    <mergeCell ref="B5:I5"/>
    <mergeCell ref="B6:I6"/>
    <mergeCell ref="B7:I7"/>
    <mergeCell ref="B8:I8"/>
    <mergeCell ref="B2:I2"/>
    <mergeCell ref="B9:I9"/>
    <mergeCell ref="B10:I10"/>
    <mergeCell ref="B12:I12"/>
    <mergeCell ref="B13:I13"/>
    <mergeCell ref="B15:I15"/>
    <mergeCell ref="B11:I11"/>
    <mergeCell ref="B14:I14"/>
    <mergeCell ref="B29:E29"/>
    <mergeCell ref="B27:E27"/>
    <mergeCell ref="B28:E28"/>
    <mergeCell ref="B44:I44"/>
    <mergeCell ref="B18:I18"/>
    <mergeCell ref="B19:I19"/>
    <mergeCell ref="B20:I20"/>
    <mergeCell ref="B21:I21"/>
    <mergeCell ref="B22:I22"/>
    <mergeCell ref="B25:I25"/>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1"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B634"/>
  <sheetViews>
    <sheetView zoomScale="110" zoomScaleNormal="110" zoomScalePageLayoutView="0" workbookViewId="0" topLeftCell="A1">
      <selection activeCell="C30" sqref="C30"/>
    </sheetView>
  </sheetViews>
  <sheetFormatPr defaultColWidth="11.421875" defaultRowHeight="12.75"/>
  <cols>
    <col min="1" max="1" width="23.140625" style="18" customWidth="1"/>
    <col min="2" max="16384" width="11.421875" style="18" customWidth="1"/>
  </cols>
  <sheetData>
    <row r="1" ht="12.75">
      <c r="A1" s="233" t="s">
        <v>297</v>
      </c>
    </row>
    <row r="2" ht="12.75">
      <c r="A2" s="234" t="str">
        <f>Translations!$B$368</f>
        <v>Proszę wybrać</v>
      </c>
    </row>
    <row r="3" ht="12.75">
      <c r="A3" s="234" t="str">
        <f>Translations!$B$369</f>
        <v>Austria</v>
      </c>
    </row>
    <row r="4" ht="12.75">
      <c r="A4" s="234" t="str">
        <f>Translations!$B$370</f>
        <v>Belgia</v>
      </c>
    </row>
    <row r="5" ht="12.75">
      <c r="A5" s="234" t="str">
        <f>Translations!$B$371</f>
        <v>Bułgaria</v>
      </c>
    </row>
    <row r="6" ht="12.75">
      <c r="A6" s="234" t="str">
        <f>Translations!$B$372</f>
        <v>Chorwacja</v>
      </c>
    </row>
    <row r="7" ht="12.75">
      <c r="A7" s="234" t="str">
        <f>Translations!$B$373</f>
        <v>Cypr</v>
      </c>
    </row>
    <row r="8" ht="12.75">
      <c r="A8" s="234" t="str">
        <f>Translations!$B$374</f>
        <v>Republika Czeska</v>
      </c>
    </row>
    <row r="9" ht="12.75">
      <c r="A9" s="234" t="str">
        <f>Translations!$B$375</f>
        <v>Dania</v>
      </c>
    </row>
    <row r="10" ht="12.75">
      <c r="A10" s="234" t="str">
        <f>Translations!$B$376</f>
        <v>Estonia</v>
      </c>
    </row>
    <row r="11" ht="12.75">
      <c r="A11" s="234" t="str">
        <f>Translations!$B$377</f>
        <v>Finlandia</v>
      </c>
    </row>
    <row r="12" ht="12.75">
      <c r="A12" s="234" t="str">
        <f>Translations!$B$378</f>
        <v>Francja</v>
      </c>
    </row>
    <row r="13" ht="12.75">
      <c r="A13" s="234" t="str">
        <f>Translations!$B$379</f>
        <v>Niemcy</v>
      </c>
    </row>
    <row r="14" ht="12.75">
      <c r="A14" s="234" t="str">
        <f>Translations!$B$380</f>
        <v>Grecja</v>
      </c>
    </row>
    <row r="15" ht="12.75">
      <c r="A15" s="234" t="str">
        <f>Translations!$B$381</f>
        <v>Węgry</v>
      </c>
    </row>
    <row r="16" ht="12.75">
      <c r="A16" s="235" t="str">
        <f>Translations!$B$382</f>
        <v>Islandia </v>
      </c>
    </row>
    <row r="17" ht="12.75">
      <c r="A17" s="234" t="str">
        <f>Translations!$B$383</f>
        <v>Irlandia</v>
      </c>
    </row>
    <row r="18" ht="12.75">
      <c r="A18" s="234" t="str">
        <f>Translations!$B$384</f>
        <v>Włochy</v>
      </c>
    </row>
    <row r="19" ht="12.75">
      <c r="A19" s="234" t="str">
        <f>Translations!$B$385</f>
        <v>Łotwa</v>
      </c>
    </row>
    <row r="20" ht="12.75">
      <c r="A20" s="234" t="str">
        <f>Translations!$B$386</f>
        <v>Liechtenstein</v>
      </c>
    </row>
    <row r="21" ht="12.75">
      <c r="A21" s="234" t="str">
        <f>Translations!$B$387</f>
        <v>Litwa</v>
      </c>
    </row>
    <row r="22" ht="12.75">
      <c r="A22" s="234" t="str">
        <f>Translations!$B$388</f>
        <v>Luksemburg</v>
      </c>
    </row>
    <row r="23" ht="12.75">
      <c r="A23" s="234" t="str">
        <f>Translations!$B$389</f>
        <v>Malta</v>
      </c>
    </row>
    <row r="24" ht="12.75">
      <c r="A24" s="234" t="str">
        <f>Translations!$B$390</f>
        <v>Niderlandy</v>
      </c>
    </row>
    <row r="25" ht="12.75">
      <c r="A25" s="235" t="str">
        <f>Translations!$B$391</f>
        <v>Norwegia </v>
      </c>
    </row>
    <row r="26" ht="12.75">
      <c r="A26" s="234" t="str">
        <f>Translations!$B$392</f>
        <v>Polska</v>
      </c>
    </row>
    <row r="27" ht="12.75">
      <c r="A27" s="234" t="str">
        <f>Translations!$B$393</f>
        <v>Portugalia</v>
      </c>
    </row>
    <row r="28" ht="12.75">
      <c r="A28" s="234" t="str">
        <f>Translations!$B$394</f>
        <v>Rumunia</v>
      </c>
    </row>
    <row r="29" ht="12.75">
      <c r="A29" s="234" t="str">
        <f>Translations!$B$395</f>
        <v>Słowacja</v>
      </c>
    </row>
    <row r="30" ht="12.75">
      <c r="A30" s="234" t="str">
        <f>Translations!$B$396</f>
        <v>Słowenia</v>
      </c>
    </row>
    <row r="31" ht="12.75">
      <c r="A31" s="234" t="str">
        <f>Translations!$B$397</f>
        <v>Hiszpania</v>
      </c>
    </row>
    <row r="32" ht="12.75">
      <c r="A32" s="234" t="str">
        <f>Translations!$B$398</f>
        <v>Szwecja</v>
      </c>
    </row>
    <row r="33" ht="12.75">
      <c r="A33" s="234" t="str">
        <f>Translations!$B$399</f>
        <v>Zjednoczone Królestwo</v>
      </c>
    </row>
    <row r="34" ht="12.75"/>
    <row r="35" ht="12.75"/>
    <row r="36" ht="12.75">
      <c r="A36" s="75" t="s">
        <v>371</v>
      </c>
    </row>
    <row r="37" ht="12.75">
      <c r="A37" s="234" t="str">
        <f>Translations!$B$368</f>
        <v>Proszę wybrać</v>
      </c>
    </row>
    <row r="38" ht="12.75">
      <c r="A38" s="234"/>
    </row>
    <row r="39" ht="12.75">
      <c r="A39" s="234" t="str">
        <f>Translations!$B$400</f>
        <v>Afghanistan</v>
      </c>
    </row>
    <row r="40" ht="12.75">
      <c r="A40" s="234" t="str">
        <f>Translations!$B$401</f>
        <v>Albania</v>
      </c>
    </row>
    <row r="41" ht="12.75">
      <c r="A41" s="234" t="str">
        <f>Translations!$B$402</f>
        <v>Algeria</v>
      </c>
    </row>
    <row r="42" ht="12.75">
      <c r="A42" s="234" t="str">
        <f>Translations!$B$403</f>
        <v>American Samoa</v>
      </c>
    </row>
    <row r="43" ht="12.75">
      <c r="A43" s="234" t="str">
        <f>Translations!$B$404</f>
        <v>Andorra</v>
      </c>
    </row>
    <row r="44" ht="12.75">
      <c r="A44" s="234" t="str">
        <f>Translations!$B$405</f>
        <v>Angola</v>
      </c>
    </row>
    <row r="45" ht="12.75">
      <c r="A45" s="234" t="str">
        <f>Translations!$B$406</f>
        <v>Anguilla</v>
      </c>
    </row>
    <row r="46" ht="12.75">
      <c r="A46" s="234" t="str">
        <f>Translations!$B$407</f>
        <v>Antigua and Barbuda</v>
      </c>
    </row>
    <row r="47" ht="12.75">
      <c r="A47" s="234" t="str">
        <f>Translations!$B$408</f>
        <v>Argentina</v>
      </c>
    </row>
    <row r="48" ht="12.75">
      <c r="A48" s="234" t="str">
        <f>Translations!$B$409</f>
        <v>Armenia</v>
      </c>
    </row>
    <row r="49" ht="12.75">
      <c r="A49" s="234" t="str">
        <f>Translations!$B$410</f>
        <v>Aruba</v>
      </c>
    </row>
    <row r="50" ht="12.75">
      <c r="A50" s="234" t="str">
        <f>Translations!$B$411</f>
        <v>Australia</v>
      </c>
    </row>
    <row r="51" ht="12.75">
      <c r="A51" s="234" t="str">
        <f>Translations!$B$369</f>
        <v>Austria</v>
      </c>
    </row>
    <row r="52" ht="12.75">
      <c r="A52" s="234" t="str">
        <f>Translations!$B$412</f>
        <v>Azerbaijan</v>
      </c>
    </row>
    <row r="53" ht="12.75">
      <c r="A53" s="234" t="str">
        <f>Translations!$B$413</f>
        <v>Bahamas</v>
      </c>
    </row>
    <row r="54" ht="12.75">
      <c r="A54" s="234" t="str">
        <f>Translations!$B$414</f>
        <v>Bahrain</v>
      </c>
    </row>
    <row r="55" ht="12.75">
      <c r="A55" s="234" t="str">
        <f>Translations!$B$415</f>
        <v>Bangladesh</v>
      </c>
    </row>
    <row r="56" ht="12.75">
      <c r="A56" s="234" t="str">
        <f>Translations!$B$416</f>
        <v>Barbados</v>
      </c>
    </row>
    <row r="57" ht="12.75">
      <c r="A57" s="234" t="str">
        <f>Translations!$B$417</f>
        <v>Belarus</v>
      </c>
    </row>
    <row r="58" ht="12.75">
      <c r="A58" s="234" t="str">
        <f>Translations!$B$370</f>
        <v>Belgia</v>
      </c>
    </row>
    <row r="59" ht="12.75">
      <c r="A59" s="234" t="str">
        <f>Translations!$B$418</f>
        <v>Belize</v>
      </c>
    </row>
    <row r="60" ht="12.75">
      <c r="A60" s="234" t="str">
        <f>Translations!$B$419</f>
        <v>Benin</v>
      </c>
    </row>
    <row r="61" ht="12.75">
      <c r="A61" s="234" t="str">
        <f>Translations!$B$420</f>
        <v>Bermuda</v>
      </c>
    </row>
    <row r="62" ht="12.75">
      <c r="A62" s="234" t="str">
        <f>Translations!$B$421</f>
        <v>Bhutan</v>
      </c>
    </row>
    <row r="63" ht="12.75">
      <c r="A63" s="234" t="str">
        <f>Translations!$B$422</f>
        <v>Bolivia, Plurinational State of</v>
      </c>
    </row>
    <row r="64" ht="12.75">
      <c r="A64" s="234" t="str">
        <f>Translations!$B$423</f>
        <v>Bosnia and Herzegovina</v>
      </c>
    </row>
    <row r="65" ht="12.75">
      <c r="A65" s="234" t="str">
        <f>Translations!$B$424</f>
        <v>Botswana</v>
      </c>
    </row>
    <row r="66" ht="12.75">
      <c r="A66" s="234" t="str">
        <f>Translations!$B$425</f>
        <v>Brazil</v>
      </c>
    </row>
    <row r="67" ht="12.75">
      <c r="A67" s="234" t="str">
        <f>Translations!$B$427</f>
        <v>Brunei Darussalam</v>
      </c>
    </row>
    <row r="68" ht="12.75">
      <c r="A68" s="234" t="str">
        <f>Translations!$B$371</f>
        <v>Bułgaria</v>
      </c>
    </row>
    <row r="69" ht="12.75">
      <c r="A69" s="234" t="str">
        <f>Translations!$B$428</f>
        <v>Burkina Faso</v>
      </c>
    </row>
    <row r="70" ht="12.75">
      <c r="A70" s="234" t="str">
        <f>Translations!$B$429</f>
        <v>Burundi</v>
      </c>
    </row>
    <row r="71" ht="12.75">
      <c r="A71" s="234" t="str">
        <f>Translations!$B$430</f>
        <v>Cambodia</v>
      </c>
    </row>
    <row r="72" ht="12.75">
      <c r="A72" s="234" t="str">
        <f>Translations!$B$431</f>
        <v>Cameroon</v>
      </c>
    </row>
    <row r="73" ht="12.75">
      <c r="A73" s="234" t="str">
        <f>Translations!$B$432</f>
        <v>Canada</v>
      </c>
    </row>
    <row r="74" ht="12.75">
      <c r="A74" s="234" t="str">
        <f>Translations!$B$433</f>
        <v>Cape Verde</v>
      </c>
    </row>
    <row r="75" ht="12.75">
      <c r="A75" s="234" t="str">
        <f>Translations!$B$434</f>
        <v>Cayman Islands</v>
      </c>
    </row>
    <row r="76" ht="12.75">
      <c r="A76" s="234" t="str">
        <f>Translations!$B$435</f>
        <v>Central African Republic</v>
      </c>
    </row>
    <row r="77" ht="12.75">
      <c r="A77" s="234" t="str">
        <f>Translations!$B$436</f>
        <v>Chad</v>
      </c>
    </row>
    <row r="78" ht="12.75">
      <c r="A78" s="234" t="str">
        <f>Translations!$B$437</f>
        <v>Channel Islands</v>
      </c>
    </row>
    <row r="79" ht="12.75">
      <c r="A79" s="234" t="str">
        <f>Translations!$B$438</f>
        <v>Chile</v>
      </c>
    </row>
    <row r="80" ht="12.75">
      <c r="A80" s="234" t="str">
        <f>Translations!$B$439</f>
        <v>China</v>
      </c>
    </row>
    <row r="81" ht="12.75">
      <c r="A81" s="234" t="str">
        <f>Translations!$B$442</f>
        <v>Colombia</v>
      </c>
    </row>
    <row r="82" ht="12.75">
      <c r="A82" s="234" t="str">
        <f>Translations!$B$443</f>
        <v>Comoros</v>
      </c>
    </row>
    <row r="83" ht="12.75">
      <c r="A83" s="234" t="str">
        <f>Translations!$B$444</f>
        <v>Congo</v>
      </c>
    </row>
    <row r="84" ht="12.75">
      <c r="A84" s="234" t="str">
        <f>Translations!$B$450</f>
        <v>Congo, The Democratic Republic of the</v>
      </c>
    </row>
    <row r="85" ht="12.75">
      <c r="A85" s="234" t="str">
        <f>Translations!$B$445</f>
        <v>Cook Islands</v>
      </c>
    </row>
    <row r="86" ht="12.75">
      <c r="A86" s="234" t="str">
        <f>Translations!$B$446</f>
        <v>Costa Rica</v>
      </c>
    </row>
    <row r="87" ht="12.75">
      <c r="A87" s="234" t="str">
        <f>Translations!$B$447</f>
        <v>Côte d'Ivoire</v>
      </c>
    </row>
    <row r="88" ht="12.75">
      <c r="A88" s="234" t="str">
        <f>Translations!$B$372</f>
        <v>Chorwacja</v>
      </c>
    </row>
    <row r="89" ht="12.75">
      <c r="A89" s="234" t="str">
        <f>Translations!$B$448</f>
        <v>Cuba</v>
      </c>
    </row>
    <row r="90" ht="15">
      <c r="A90" s="357" t="str">
        <f>Translations!$B$824</f>
        <v>Curaçao</v>
      </c>
    </row>
    <row r="91" ht="12.75">
      <c r="A91" s="234" t="str">
        <f>Translations!$B$373</f>
        <v>Cypr</v>
      </c>
    </row>
    <row r="92" ht="12.75">
      <c r="A92" s="234" t="str">
        <f>Translations!$B$374</f>
        <v>Republika Czeska</v>
      </c>
    </row>
    <row r="93" ht="12.75">
      <c r="A93" s="234" t="str">
        <f>Translations!$B$375</f>
        <v>Dania</v>
      </c>
    </row>
    <row r="94" ht="12.75">
      <c r="A94" s="234" t="str">
        <f>Translations!$B$451</f>
        <v>Djibouti</v>
      </c>
    </row>
    <row r="95" ht="12.75">
      <c r="A95" s="234" t="str">
        <f>Translations!$B$452</f>
        <v>Dominica</v>
      </c>
    </row>
    <row r="96" ht="12.75">
      <c r="A96" s="234" t="str">
        <f>Translations!$B$453</f>
        <v>Dominican Republic</v>
      </c>
    </row>
    <row r="97" ht="12.75">
      <c r="A97" s="234" t="str">
        <f>Translations!$B$454</f>
        <v>Ecuador</v>
      </c>
    </row>
    <row r="98" ht="12.75">
      <c r="A98" s="234" t="str">
        <f>Translations!$B$455</f>
        <v>Egypt</v>
      </c>
    </row>
    <row r="99" ht="12.75">
      <c r="A99" s="234" t="str">
        <f>Translations!$B$456</f>
        <v>El Salvador</v>
      </c>
    </row>
    <row r="100" ht="12.75">
      <c r="A100" s="234" t="str">
        <f>Translations!$B$457</f>
        <v>Equatorial Guinea</v>
      </c>
    </row>
    <row r="101" ht="12.75">
      <c r="A101" s="234" t="str">
        <f>Translations!$B$458</f>
        <v>Eritrea</v>
      </c>
    </row>
    <row r="102" ht="12.75">
      <c r="A102" s="234" t="str">
        <f>Translations!$B$376</f>
        <v>Estonia</v>
      </c>
    </row>
    <row r="103" ht="12.75">
      <c r="A103" s="234" t="str">
        <f>Translations!$B$459</f>
        <v>Ethiopia</v>
      </c>
    </row>
    <row r="104" ht="12.75">
      <c r="A104" s="234" t="str">
        <f>Translations!$B$461</f>
        <v>Falkland Islands (Malvinas)</v>
      </c>
    </row>
    <row r="105" ht="12.75">
      <c r="A105" s="234" t="str">
        <f>Translations!$B$460</f>
        <v>Faroe Islands</v>
      </c>
    </row>
    <row r="106" ht="12.75">
      <c r="A106" s="234" t="str">
        <f>Translations!$B$462</f>
        <v>Fiji</v>
      </c>
    </row>
    <row r="107" ht="12.75">
      <c r="A107" s="234" t="str">
        <f>Translations!$B$377</f>
        <v>Finlandia</v>
      </c>
    </row>
    <row r="108" ht="12.75">
      <c r="A108" s="234" t="str">
        <f>Translations!$B$378</f>
        <v>Francja</v>
      </c>
    </row>
    <row r="109" ht="12.75">
      <c r="A109" s="234" t="str">
        <f>Translations!$B$464</f>
        <v>French Polynesia</v>
      </c>
    </row>
    <row r="110" ht="12.75">
      <c r="A110" s="234" t="str">
        <f>Translations!$B$465</f>
        <v>Gabon</v>
      </c>
    </row>
    <row r="111" ht="12.75">
      <c r="A111" s="234" t="str">
        <f>Translations!$B$466</f>
        <v>Gambia</v>
      </c>
    </row>
    <row r="112" ht="12.75">
      <c r="A112" s="234" t="str">
        <f>Translations!$B$467</f>
        <v>Georgia</v>
      </c>
    </row>
    <row r="113" ht="12.75">
      <c r="A113" s="234" t="str">
        <f>Translations!$B$379</f>
        <v>Niemcy</v>
      </c>
    </row>
    <row r="114" ht="12.75">
      <c r="A114" s="234" t="str">
        <f>Translations!$B$468</f>
        <v>Ghana</v>
      </c>
    </row>
    <row r="115" ht="12.75">
      <c r="A115" s="234" t="str">
        <f>Translations!$B$469</f>
        <v>Gibraltar</v>
      </c>
    </row>
    <row r="116" ht="12.75">
      <c r="A116" s="234" t="str">
        <f>Translations!$B$380</f>
        <v>Grecja</v>
      </c>
    </row>
    <row r="117" ht="12.75">
      <c r="A117" s="234" t="str">
        <f>Translations!$B$470</f>
        <v>Greenland</v>
      </c>
    </row>
    <row r="118" ht="12.75">
      <c r="A118" s="234" t="str">
        <f>Translations!$B$471</f>
        <v>Grenada</v>
      </c>
    </row>
    <row r="119" ht="12.75">
      <c r="A119" s="234" t="str">
        <f>Translations!$B$473</f>
        <v>Guam</v>
      </c>
    </row>
    <row r="120" ht="12.75">
      <c r="A120" s="234" t="str">
        <f>Translations!$B$474</f>
        <v>Guatemala</v>
      </c>
    </row>
    <row r="121" ht="12.75">
      <c r="A121" s="234" t="str">
        <f>Translations!$B$475</f>
        <v>Guernsey</v>
      </c>
    </row>
    <row r="122" ht="12.75">
      <c r="A122" s="234" t="str">
        <f>Translations!$B$476</f>
        <v>Guinea</v>
      </c>
    </row>
    <row r="123" ht="12.75">
      <c r="A123" s="234" t="str">
        <f>Translations!$B$477</f>
        <v>Guinea-Bissau</v>
      </c>
    </row>
    <row r="124" ht="12.75">
      <c r="A124" s="234" t="str">
        <f>Translations!$B$478</f>
        <v>Guyana</v>
      </c>
    </row>
    <row r="125" ht="12.75">
      <c r="A125" s="234" t="str">
        <f>Translations!$B$479</f>
        <v>Haiti</v>
      </c>
    </row>
    <row r="126" ht="12.75">
      <c r="A126" s="234" t="str">
        <f>Translations!$B$480</f>
        <v>Holy See (Vatican City State)</v>
      </c>
    </row>
    <row r="127" ht="12.75">
      <c r="A127" s="234" t="str">
        <f>Translations!$B$481</f>
        <v>Honduras</v>
      </c>
    </row>
    <row r="128" ht="12.75">
      <c r="A128" s="234" t="str">
        <f>Translations!$B$440</f>
        <v>Hong Kong SAR</v>
      </c>
    </row>
    <row r="129" ht="12.75">
      <c r="A129" s="234" t="str">
        <f>Translations!$B$381</f>
        <v>Węgry</v>
      </c>
    </row>
    <row r="130" ht="12.75">
      <c r="A130" s="234" t="str">
        <f>Translations!$B$382</f>
        <v>Islandia </v>
      </c>
    </row>
    <row r="131" ht="12.75">
      <c r="A131" s="234" t="str">
        <f>Translations!$B$482</f>
        <v>India</v>
      </c>
    </row>
    <row r="132" ht="12.75">
      <c r="A132" s="234" t="str">
        <f>Translations!$B$483</f>
        <v>Indonesia</v>
      </c>
    </row>
    <row r="133" ht="12.75">
      <c r="A133" s="234" t="str">
        <f>Translations!$B$484</f>
        <v>Iran, Islamic Republic of</v>
      </c>
    </row>
    <row r="134" ht="12.75">
      <c r="A134" s="234" t="str">
        <f>Translations!$B$485</f>
        <v>Iraq</v>
      </c>
    </row>
    <row r="135" ht="12.75">
      <c r="A135" s="234" t="str">
        <f>Translations!$B$383</f>
        <v>Irlandia</v>
      </c>
    </row>
    <row r="136" ht="12.75">
      <c r="A136" s="234" t="str">
        <f>Translations!$B$486</f>
        <v>Isle of Man</v>
      </c>
    </row>
    <row r="137" ht="12.75">
      <c r="A137" s="234" t="str">
        <f>Translations!$B$487</f>
        <v>Israel</v>
      </c>
    </row>
    <row r="138" ht="12.75">
      <c r="A138" s="234" t="str">
        <f>Translations!$B$384</f>
        <v>Włochy</v>
      </c>
    </row>
    <row r="139" ht="12.75">
      <c r="A139" s="234" t="str">
        <f>Translations!$B$488</f>
        <v>Jamaica</v>
      </c>
    </row>
    <row r="140" ht="12.75">
      <c r="A140" s="234" t="str">
        <f>Translations!$B$489</f>
        <v>Japan</v>
      </c>
    </row>
    <row r="141" ht="12.75">
      <c r="A141" s="234" t="str">
        <f>Translations!$B$490</f>
        <v>Jersey</v>
      </c>
    </row>
    <row r="142" ht="12.75">
      <c r="A142" s="234" t="str">
        <f>Translations!$B$491</f>
        <v>Jordan</v>
      </c>
    </row>
    <row r="143" ht="12.75">
      <c r="A143" s="234" t="str">
        <f>Translations!$B$492</f>
        <v>Kazakhstan</v>
      </c>
    </row>
    <row r="144" ht="12.75">
      <c r="A144" s="234" t="str">
        <f>Translations!$B$493</f>
        <v>Kenya</v>
      </c>
    </row>
    <row r="145" ht="12.75">
      <c r="A145" s="234" t="str">
        <f>Translations!$B$494</f>
        <v>Kiribati</v>
      </c>
    </row>
    <row r="146" ht="12.75">
      <c r="A146" s="234" t="str">
        <f>Translations!$B$449</f>
        <v>Korea, Democratic People's Republic of</v>
      </c>
    </row>
    <row r="147" ht="12.75">
      <c r="A147" s="234" t="str">
        <f>Translations!$B$545</f>
        <v>Korea, Republic of</v>
      </c>
    </row>
    <row r="148" ht="15">
      <c r="A148" s="357" t="str">
        <f>Translations!$B$825</f>
        <v>Kosovo, United Nations Interim Administration Mission</v>
      </c>
    </row>
    <row r="149" ht="12.75">
      <c r="A149" s="234" t="str">
        <f>Translations!$B$495</f>
        <v>Kuwait</v>
      </c>
    </row>
    <row r="150" ht="12.75">
      <c r="A150" s="234" t="str">
        <f>Translations!$B$496</f>
        <v>Kyrgyzstan</v>
      </c>
    </row>
    <row r="151" ht="12.75">
      <c r="A151" s="234" t="str">
        <f>Translations!$B$497</f>
        <v>Lao People's Democratic Republic</v>
      </c>
    </row>
    <row r="152" ht="12.75">
      <c r="A152" s="234" t="str">
        <f>Translations!$B$385</f>
        <v>Łotwa</v>
      </c>
    </row>
    <row r="153" ht="12.75">
      <c r="A153" s="234" t="str">
        <f>Translations!$B$498</f>
        <v>Lebanon</v>
      </c>
    </row>
    <row r="154" ht="12.75">
      <c r="A154" s="234" t="str">
        <f>Translations!$B$499</f>
        <v>Lesotho</v>
      </c>
    </row>
    <row r="155" ht="12.75">
      <c r="A155" s="234" t="str">
        <f>Translations!$B$500</f>
        <v>Liberia</v>
      </c>
    </row>
    <row r="156" ht="12.75">
      <c r="A156" s="234" t="str">
        <f>Translations!$B$501</f>
        <v>Libya</v>
      </c>
    </row>
    <row r="157" ht="12.75">
      <c r="A157" s="234" t="str">
        <f>Translations!$B$386</f>
        <v>Liechtenstein</v>
      </c>
    </row>
    <row r="158" ht="12.75">
      <c r="A158" s="234" t="str">
        <f>Translations!$B$387</f>
        <v>Litwa</v>
      </c>
    </row>
    <row r="159" ht="12.75">
      <c r="A159" s="234" t="str">
        <f>Translations!$B$388</f>
        <v>Luksemburg</v>
      </c>
    </row>
    <row r="160" ht="12.75">
      <c r="A160" s="234" t="str">
        <f>Translations!$B$441</f>
        <v>Macao SAR</v>
      </c>
    </row>
    <row r="161" ht="12.75">
      <c r="A161" s="234" t="str">
        <f>Translations!$B$578</f>
        <v>Macedonia, The Former Yugoslav Republic of</v>
      </c>
    </row>
    <row r="162" ht="12.75">
      <c r="A162" s="234" t="str">
        <f>Translations!$B$502</f>
        <v>Madagascar</v>
      </c>
    </row>
    <row r="163" ht="12.75">
      <c r="A163" s="234" t="str">
        <f>Translations!$B$503</f>
        <v>Malawi</v>
      </c>
    </row>
    <row r="164" ht="12.75">
      <c r="A164" s="234" t="str">
        <f>Translations!$B$504</f>
        <v>Malaysia</v>
      </c>
    </row>
    <row r="165" ht="12.75">
      <c r="A165" s="234" t="str">
        <f>Translations!$B$505</f>
        <v>Maldives</v>
      </c>
    </row>
    <row r="166" ht="12.75">
      <c r="A166" s="234" t="str">
        <f>Translations!$B$506</f>
        <v>Mali</v>
      </c>
    </row>
    <row r="167" ht="12.75">
      <c r="A167" s="234" t="str">
        <f>Translations!$B$389</f>
        <v>Malta</v>
      </c>
    </row>
    <row r="168" ht="12.75">
      <c r="A168" s="234" t="str">
        <f>Translations!$B$507</f>
        <v>Marshall Islands</v>
      </c>
    </row>
    <row r="169" ht="12.75">
      <c r="A169" s="234" t="str">
        <f>Translations!$B$509</f>
        <v>Mauritania</v>
      </c>
    </row>
    <row r="170" ht="12.75">
      <c r="A170" s="234" t="str">
        <f>Translations!$B$510</f>
        <v>Mauritius</v>
      </c>
    </row>
    <row r="171" ht="12.75">
      <c r="A171" s="234" t="str">
        <f>Translations!$B$511</f>
        <v>Mayotte</v>
      </c>
    </row>
    <row r="172" ht="12.75">
      <c r="A172" s="234" t="str">
        <f>Translations!$B$512</f>
        <v>Mexico</v>
      </c>
    </row>
    <row r="173" ht="12.75">
      <c r="A173" s="234" t="str">
        <f>Translations!$B$513</f>
        <v>Micronesia, Federated States of</v>
      </c>
    </row>
    <row r="174" ht="12.75">
      <c r="A174" s="234" t="str">
        <f>Translations!$B$546</f>
        <v>Moldova, Republic of</v>
      </c>
    </row>
    <row r="175" ht="12.75">
      <c r="A175" s="234" t="str">
        <f>Translations!$B$514</f>
        <v>Monaco</v>
      </c>
    </row>
    <row r="176" ht="12.75">
      <c r="A176" s="234" t="str">
        <f>Translations!$B$515</f>
        <v>Mongolia</v>
      </c>
    </row>
    <row r="177" ht="12.75">
      <c r="A177" s="234" t="str">
        <f>Translations!$B$516</f>
        <v>Montenegro</v>
      </c>
    </row>
    <row r="178" ht="12.75">
      <c r="A178" s="234" t="str">
        <f>Translations!$B$517</f>
        <v>Montserrat</v>
      </c>
    </row>
    <row r="179" ht="12.75">
      <c r="A179" s="234" t="str">
        <f>Translations!$B$518</f>
        <v>Morocco</v>
      </c>
    </row>
    <row r="180" ht="12.75">
      <c r="A180" s="234" t="str">
        <f>Translations!$B$519</f>
        <v>Mozambique</v>
      </c>
    </row>
    <row r="181" ht="12.75">
      <c r="A181" s="234" t="str">
        <f>Translations!$B$520</f>
        <v>Myanmar</v>
      </c>
    </row>
    <row r="182" ht="12.75">
      <c r="A182" s="234" t="str">
        <f>Translations!$B$521</f>
        <v>Namibia</v>
      </c>
    </row>
    <row r="183" ht="12.75">
      <c r="A183" s="234" t="str">
        <f>Translations!$B$522</f>
        <v>Nauru</v>
      </c>
    </row>
    <row r="184" ht="12.75">
      <c r="A184" s="234" t="str">
        <f>Translations!$B$523</f>
        <v>Nepal</v>
      </c>
    </row>
    <row r="185" ht="12.75">
      <c r="A185" s="234" t="str">
        <f>Translations!$B$390</f>
        <v>Niderlandy</v>
      </c>
    </row>
    <row r="186" ht="12.75">
      <c r="A186" s="234" t="str">
        <f>Translations!$B$525</f>
        <v>New Caledonia</v>
      </c>
    </row>
    <row r="187" ht="12.75">
      <c r="A187" s="234" t="str">
        <f>Translations!$B$526</f>
        <v>New Zealand</v>
      </c>
    </row>
    <row r="188" ht="12.75">
      <c r="A188" s="234" t="str">
        <f>Translations!$B$527</f>
        <v>Nicaragua</v>
      </c>
    </row>
    <row r="189" ht="12.75">
      <c r="A189" s="234" t="str">
        <f>Translations!$B$528</f>
        <v>Niger</v>
      </c>
    </row>
    <row r="190" ht="12.75">
      <c r="A190" s="234" t="str">
        <f>Translations!$B$529</f>
        <v>Nigeria</v>
      </c>
    </row>
    <row r="191" ht="12.75">
      <c r="A191" s="234" t="str">
        <f>Translations!$B$530</f>
        <v>Niue</v>
      </c>
    </row>
    <row r="192" ht="12.75">
      <c r="A192" s="234" t="str">
        <f>Translations!$B$531</f>
        <v>Norfolk Island</v>
      </c>
    </row>
    <row r="193" ht="12.75">
      <c r="A193" s="234" t="str">
        <f>Translations!$B$532</f>
        <v>Northern Mariana Islands</v>
      </c>
    </row>
    <row r="194" ht="12.75">
      <c r="A194" s="234" t="str">
        <f>Translations!$B$391</f>
        <v>Norwegia </v>
      </c>
    </row>
    <row r="195" ht="12.75">
      <c r="A195" s="234" t="str">
        <f>Translations!$B$534</f>
        <v>Oman</v>
      </c>
    </row>
    <row r="196" ht="12.75">
      <c r="A196" s="234" t="str">
        <f>Translations!$B$535</f>
        <v>Pakistan</v>
      </c>
    </row>
    <row r="197" ht="12.75">
      <c r="A197" s="234" t="str">
        <f>Translations!$B$536</f>
        <v>Palau</v>
      </c>
    </row>
    <row r="198" ht="12.75">
      <c r="A198" s="234" t="str">
        <f>Translations!$B$533</f>
        <v>Palestinian Territory, Occupied</v>
      </c>
    </row>
    <row r="199" ht="12.75">
      <c r="A199" s="234" t="str">
        <f>Translations!$B$537</f>
        <v>Panama</v>
      </c>
    </row>
    <row r="200" ht="12.75">
      <c r="A200" s="234" t="str">
        <f>Translations!$B$538</f>
        <v>Papua New Guinea</v>
      </c>
    </row>
    <row r="201" ht="12.75">
      <c r="A201" s="234" t="str">
        <f>Translations!$B$539</f>
        <v>Paraguay</v>
      </c>
    </row>
    <row r="202" ht="12.75">
      <c r="A202" s="234" t="str">
        <f>Translations!$B$540</f>
        <v>Peru</v>
      </c>
    </row>
    <row r="203" ht="12.75">
      <c r="A203" s="234" t="str">
        <f>Translations!$B$541</f>
        <v>Philippines</v>
      </c>
    </row>
    <row r="204" ht="12.75">
      <c r="A204" s="234" t="str">
        <f>Translations!$B$542</f>
        <v>Pitcairn</v>
      </c>
    </row>
    <row r="205" ht="12.75">
      <c r="A205" s="234" t="str">
        <f>Translations!$B$392</f>
        <v>Polska</v>
      </c>
    </row>
    <row r="206" ht="12.75">
      <c r="A206" s="234" t="str">
        <f>Translations!$B$393</f>
        <v>Portugalia</v>
      </c>
    </row>
    <row r="207" ht="12.75">
      <c r="A207" s="234" t="str">
        <f>Translations!$B$543</f>
        <v>Puerto Rico</v>
      </c>
    </row>
    <row r="208" ht="12.75">
      <c r="A208" s="234" t="str">
        <f>Translations!$B$544</f>
        <v>Qatar</v>
      </c>
    </row>
    <row r="209" ht="12.75">
      <c r="A209" s="234" t="str">
        <f>Translations!$B$394</f>
        <v>Rumunia</v>
      </c>
    </row>
    <row r="210" ht="12.75">
      <c r="A210" s="234" t="str">
        <f>Translations!$B$548</f>
        <v>Russian Federation</v>
      </c>
    </row>
    <row r="211" ht="12.75">
      <c r="A211" s="234" t="str">
        <f>Translations!$B$549</f>
        <v>Rwanda</v>
      </c>
    </row>
    <row r="212" ht="12.75">
      <c r="A212" s="234" t="str">
        <f>Translations!$B$550</f>
        <v>Saint Barthélemy</v>
      </c>
    </row>
    <row r="213" ht="15">
      <c r="A213" s="357" t="str">
        <f>Translations!$B$826</f>
        <v>Saint Helena, Ascension and Tristan da Cunha</v>
      </c>
    </row>
    <row r="214" ht="12.75">
      <c r="A214" s="234" t="str">
        <f>Translations!$B$552</f>
        <v>Saint Kitts and Nevis</v>
      </c>
    </row>
    <row r="215" ht="12.75">
      <c r="A215" s="234" t="str">
        <f>Translations!$B$553</f>
        <v>Saint Lucia</v>
      </c>
    </row>
    <row r="216" ht="12.75">
      <c r="A216" s="234" t="str">
        <f>Translations!$B$555</f>
        <v>Saint Pierre and Miquelon</v>
      </c>
    </row>
    <row r="217" ht="12.75">
      <c r="A217" s="234" t="str">
        <f>Translations!$B$556</f>
        <v>Saint Vincent and the Grenadines</v>
      </c>
    </row>
    <row r="218" ht="12.75">
      <c r="A218" s="234" t="str">
        <f>Translations!$B$554</f>
        <v>Saint-Martin (French part)</v>
      </c>
    </row>
    <row r="219" ht="12.75">
      <c r="A219" s="234" t="str">
        <f>Translations!$B$557</f>
        <v>Samoa</v>
      </c>
    </row>
    <row r="220" ht="12.75">
      <c r="A220" s="234" t="str">
        <f>Translations!$B$558</f>
        <v>San Marino</v>
      </c>
    </row>
    <row r="221" ht="12.75">
      <c r="A221" s="234" t="str">
        <f>Translations!$B$559</f>
        <v>Sao Tome and Principe</v>
      </c>
    </row>
    <row r="222" ht="12.75">
      <c r="A222" s="234" t="str">
        <f>Translations!$B$560</f>
        <v>Saudi Arabia</v>
      </c>
    </row>
    <row r="223" ht="12.75">
      <c r="A223" s="234" t="str">
        <f>Translations!$B$561</f>
        <v>Senegal</v>
      </c>
    </row>
    <row r="224" ht="12.75">
      <c r="A224" s="234" t="str">
        <f>Translations!$B$562</f>
        <v>Serbia</v>
      </c>
    </row>
    <row r="225" ht="12.75">
      <c r="A225" s="234" t="str">
        <f>Translations!$B$563</f>
        <v>Seychelles</v>
      </c>
    </row>
    <row r="226" ht="12.75">
      <c r="A226" s="234" t="str">
        <f>Translations!$B$564</f>
        <v>Sierra Leone</v>
      </c>
    </row>
    <row r="227" ht="12.75">
      <c r="A227" s="234" t="str">
        <f>Translations!$B$565</f>
        <v>Singapore</v>
      </c>
    </row>
    <row r="228" ht="15">
      <c r="A228" s="357" t="str">
        <f>Translations!$B$827</f>
        <v>Sint Maarten (Dutch Part)</v>
      </c>
    </row>
    <row r="229" ht="12.75">
      <c r="A229" s="234" t="str">
        <f>Translations!$B$395</f>
        <v>Słowacja</v>
      </c>
    </row>
    <row r="230" ht="12.75">
      <c r="A230" s="234" t="str">
        <f>Translations!$B$396</f>
        <v>Słowenia</v>
      </c>
    </row>
    <row r="231" ht="12.75">
      <c r="A231" s="234" t="str">
        <f>Translations!$B$566</f>
        <v>Solomon Islands</v>
      </c>
    </row>
    <row r="232" ht="12.75">
      <c r="A232" s="234" t="str">
        <f>Translations!$B$567</f>
        <v>Somalia</v>
      </c>
    </row>
    <row r="233" ht="12.75">
      <c r="A233" s="234" t="str">
        <f>Translations!$B$568</f>
        <v>South Africa</v>
      </c>
    </row>
    <row r="234" ht="15">
      <c r="A234" s="357" t="str">
        <f>Translations!$B$828</f>
        <v>South Georgia and the South Sandwich Islands</v>
      </c>
    </row>
    <row r="235" ht="15">
      <c r="A235" s="357" t="str">
        <f>Translations!$B$829</f>
        <v>South Sudan</v>
      </c>
    </row>
    <row r="236" ht="12.75">
      <c r="A236" s="234" t="str">
        <f>Translations!$B$397</f>
        <v>Hiszpania</v>
      </c>
    </row>
    <row r="237" ht="12.75">
      <c r="A237" s="234" t="str">
        <f>Translations!$B$569</f>
        <v>Sri Lanka</v>
      </c>
    </row>
    <row r="238" ht="12.75">
      <c r="A238" s="234" t="str">
        <f>Translations!$B$570</f>
        <v>Sudan</v>
      </c>
    </row>
    <row r="239" ht="12.75">
      <c r="A239" s="234" t="str">
        <f>Translations!$B$571</f>
        <v>Suriname</v>
      </c>
    </row>
    <row r="240" ht="12.75">
      <c r="A240" s="234" t="str">
        <f>Translations!$B$572</f>
        <v>Svalbard and Jan Mayen Islands</v>
      </c>
    </row>
    <row r="241" ht="12.75">
      <c r="A241" s="234" t="str">
        <f>Translations!$B$573</f>
        <v>Swaziland</v>
      </c>
    </row>
    <row r="242" ht="12.75">
      <c r="A242" s="234" t="str">
        <f>Translations!$B$398</f>
        <v>Szwecja</v>
      </c>
    </row>
    <row r="243" ht="12.75">
      <c r="A243" s="234" t="str">
        <f>Translations!$B$574</f>
        <v>Switzerland</v>
      </c>
    </row>
    <row r="244" ht="12.75">
      <c r="A244" s="234" t="str">
        <f>Translations!$B$575</f>
        <v>Syrian Arab Republic</v>
      </c>
    </row>
    <row r="245" ht="15">
      <c r="A245" s="357" t="str">
        <f>Translations!$B$830</f>
        <v>Taiwan</v>
      </c>
    </row>
    <row r="246" ht="12.75">
      <c r="A246" s="234" t="str">
        <f>Translations!$B$576</f>
        <v>Tajikistan</v>
      </c>
    </row>
    <row r="247" ht="12.75">
      <c r="A247" s="234" t="str">
        <f>Translations!$B$592</f>
        <v>Tanzania, United Republic of</v>
      </c>
    </row>
    <row r="248" ht="12.75">
      <c r="A248" s="234" t="str">
        <f>Translations!$B$577</f>
        <v>Thailand</v>
      </c>
    </row>
    <row r="249" ht="12.75">
      <c r="A249" s="234" t="str">
        <f>Translations!$B$579</f>
        <v>Timor-Leste</v>
      </c>
    </row>
    <row r="250" ht="12.75">
      <c r="A250" s="234" t="str">
        <f>Translations!$B$580</f>
        <v>Togo</v>
      </c>
    </row>
    <row r="251" ht="12.75">
      <c r="A251" s="234" t="str">
        <f>Translations!$B$581</f>
        <v>Tokelau</v>
      </c>
    </row>
    <row r="252" ht="12.75">
      <c r="A252" s="234" t="str">
        <f>Translations!$B$582</f>
        <v>Tonga</v>
      </c>
    </row>
    <row r="253" ht="12.75">
      <c r="A253" s="234" t="str">
        <f>Translations!$B$583</f>
        <v>Trinidad and Tobago</v>
      </c>
    </row>
    <row r="254" ht="12.75">
      <c r="A254" s="234" t="str">
        <f>Translations!$B$584</f>
        <v>Tunisia</v>
      </c>
    </row>
    <row r="255" ht="12.75">
      <c r="A255" s="234" t="str">
        <f>Translations!$B$585</f>
        <v>Turkey</v>
      </c>
    </row>
    <row r="256" ht="12.75">
      <c r="A256" s="234" t="str">
        <f>Translations!$B$586</f>
        <v>Turkmenistan</v>
      </c>
    </row>
    <row r="257" ht="12.75">
      <c r="A257" s="234" t="str">
        <f>Translations!$B$587</f>
        <v>Turks and Caicos Islands</v>
      </c>
    </row>
    <row r="258" ht="12.75">
      <c r="A258" s="234" t="str">
        <f>Translations!$B$588</f>
        <v>Tuvalu</v>
      </c>
    </row>
    <row r="259" ht="12.75">
      <c r="A259" s="234" t="str">
        <f>Translations!$B$589</f>
        <v>Uganda</v>
      </c>
    </row>
    <row r="260" ht="12.75">
      <c r="A260" s="234" t="str">
        <f>Translations!$B$590</f>
        <v>Ukraine</v>
      </c>
    </row>
    <row r="261" ht="12.75">
      <c r="A261" s="234" t="str">
        <f>Translations!$B$591</f>
        <v>United Arab Emirates</v>
      </c>
    </row>
    <row r="262" ht="12.75">
      <c r="A262" s="234" t="str">
        <f>Translations!$B$399</f>
        <v>Zjednoczone Królestwo</v>
      </c>
    </row>
    <row r="263" ht="12.75">
      <c r="A263" s="234" t="str">
        <f>Translations!$B$593</f>
        <v>United States</v>
      </c>
    </row>
    <row r="264" ht="12.75">
      <c r="A264" s="234" t="str">
        <f>Translations!$B$595</f>
        <v>Uruguay</v>
      </c>
    </row>
    <row r="265" ht="12.75">
      <c r="A265" s="234" t="str">
        <f>Translations!$B$596</f>
        <v>Uzbekistan</v>
      </c>
    </row>
    <row r="266" ht="12.75">
      <c r="A266" s="234" t="str">
        <f>Translations!$B$597</f>
        <v>Vanuatu</v>
      </c>
    </row>
    <row r="267" ht="12.75">
      <c r="A267" s="234" t="str">
        <f>Translations!$B$598</f>
        <v>Venezuela, Bolivarian Republic of</v>
      </c>
    </row>
    <row r="268" ht="12.75">
      <c r="A268" s="234" t="str">
        <f>Translations!$B$599</f>
        <v>Viet Nam</v>
      </c>
    </row>
    <row r="269" ht="12.75">
      <c r="A269" s="234" t="str">
        <f>Translations!$B$426</f>
        <v>Virgin Islands, British</v>
      </c>
    </row>
    <row r="270" ht="12.75">
      <c r="A270" s="234" t="str">
        <f>Translations!$B$594</f>
        <v>Virgin Islands, U.S.</v>
      </c>
    </row>
    <row r="271" ht="12.75">
      <c r="A271" s="234" t="str">
        <f>Translations!$B$600</f>
        <v>Wallis and Futuna Islands</v>
      </c>
    </row>
    <row r="272" ht="12.75">
      <c r="A272" s="234" t="str">
        <f>Translations!$B$601</f>
        <v>Western Sahara</v>
      </c>
    </row>
    <row r="273" ht="12.75">
      <c r="A273" s="234" t="str">
        <f>Translations!$B$602</f>
        <v>Yemen</v>
      </c>
    </row>
    <row r="274" ht="12.75">
      <c r="A274" s="234" t="str">
        <f>Translations!$B$603</f>
        <v>Zambia</v>
      </c>
    </row>
    <row r="275" ht="12.75">
      <c r="A275" s="234" t="str">
        <f>Translations!$B$604</f>
        <v>Zimbabwe</v>
      </c>
    </row>
    <row r="276" ht="12.75"/>
    <row r="277" ht="12.75"/>
    <row r="278" ht="12.75"/>
    <row r="279" ht="12.75">
      <c r="A279" s="54" t="s">
        <v>863</v>
      </c>
    </row>
    <row r="280" ht="12.75">
      <c r="A280" s="53" t="s">
        <v>1655</v>
      </c>
    </row>
    <row r="281" ht="12.75">
      <c r="A281" s="53" t="s">
        <v>1656</v>
      </c>
    </row>
    <row r="282" ht="12.75">
      <c r="A282" s="53" t="s">
        <v>1657</v>
      </c>
    </row>
    <row r="283" ht="12.75">
      <c r="A283" s="53" t="s">
        <v>1658</v>
      </c>
    </row>
    <row r="284" ht="12.75">
      <c r="A284" s="53" t="s">
        <v>1659</v>
      </c>
    </row>
    <row r="285" ht="12.75">
      <c r="A285" s="53"/>
    </row>
    <row r="286" ht="12.75"/>
    <row r="287" ht="12.75">
      <c r="A287" s="131" t="s">
        <v>1202</v>
      </c>
    </row>
    <row r="288" spans="1:2" ht="12.75">
      <c r="A288" s="131" t="s">
        <v>1038</v>
      </c>
      <c r="B288" s="404" t="str">
        <f>Translations!$B$1009</f>
        <v>Contradiction with 2.c!</v>
      </c>
    </row>
    <row r="289" ht="12.75"/>
    <row r="290" ht="12.75"/>
    <row r="291" ht="12.75"/>
    <row r="292" ht="12.75">
      <c r="A292" s="233" t="s">
        <v>299</v>
      </c>
    </row>
    <row r="293" ht="12.75">
      <c r="A293" s="234" t="str">
        <f>Translations!$B$368</f>
        <v>Proszę wybrać</v>
      </c>
    </row>
    <row r="294" ht="12.75">
      <c r="A294" s="483" t="s">
        <v>1545</v>
      </c>
    </row>
    <row r="295" ht="12.75">
      <c r="A295" s="483" t="s">
        <v>1546</v>
      </c>
    </row>
    <row r="296" ht="12.75"/>
    <row r="297" ht="12.75"/>
    <row r="298" ht="12.75">
      <c r="A298" s="236" t="s">
        <v>309</v>
      </c>
    </row>
    <row r="299" ht="12.75">
      <c r="A299" s="234" t="str">
        <f>Translations!$B$368</f>
        <v>Proszę wybrać</v>
      </c>
    </row>
    <row r="300" ht="12.75">
      <c r="A300" s="483" t="s">
        <v>1547</v>
      </c>
    </row>
    <row r="301" ht="12.75">
      <c r="A301" s="483" t="s">
        <v>1548</v>
      </c>
    </row>
    <row r="302" ht="12.75">
      <c r="A302" s="483" t="s">
        <v>1549</v>
      </c>
    </row>
    <row r="303" ht="12.75"/>
    <row r="304" ht="12.75"/>
    <row r="305" ht="12.75">
      <c r="A305" s="236" t="s">
        <v>327</v>
      </c>
    </row>
    <row r="306" ht="12.75">
      <c r="A306" s="234" t="str">
        <f>Translations!$B$368</f>
        <v>Proszę wybrać</v>
      </c>
    </row>
    <row r="307" ht="12.75">
      <c r="A307" s="235" t="s">
        <v>1550</v>
      </c>
    </row>
    <row r="308" ht="12.75">
      <c r="A308" s="235" t="s">
        <v>1551</v>
      </c>
    </row>
    <row r="309" ht="12.75"/>
    <row r="310" ht="12.75"/>
    <row r="311" ht="12.75">
      <c r="A311" s="236" t="s">
        <v>257</v>
      </c>
    </row>
    <row r="312" ht="12.75">
      <c r="A312" s="234" t="str">
        <f>Translations!$B$368</f>
        <v>Proszę wybrać</v>
      </c>
    </row>
    <row r="313" ht="12.75">
      <c r="A313" s="234"/>
    </row>
    <row r="314" ht="12.75">
      <c r="A314" s="483" t="s">
        <v>1552</v>
      </c>
    </row>
    <row r="315" ht="12.75">
      <c r="A315" s="483" t="s">
        <v>1553</v>
      </c>
    </row>
    <row r="316" ht="12.75">
      <c r="A316" s="483" t="s">
        <v>1554</v>
      </c>
    </row>
    <row r="317" ht="12.75">
      <c r="A317" s="483" t="s">
        <v>1554</v>
      </c>
    </row>
    <row r="318" ht="12.75">
      <c r="A318" s="483" t="s">
        <v>1554</v>
      </c>
    </row>
    <row r="319" ht="12.75">
      <c r="A319" s="483" t="s">
        <v>358</v>
      </c>
    </row>
    <row r="320" ht="12.75"/>
    <row r="321" ht="12.75">
      <c r="A321" s="236" t="s">
        <v>363</v>
      </c>
    </row>
    <row r="322" ht="12.75">
      <c r="A322" s="237" t="str">
        <f>Translations!$B$368</f>
        <v>Proszę wybrać</v>
      </c>
    </row>
    <row r="323" ht="12.75">
      <c r="A323" s="237"/>
    </row>
    <row r="324" ht="12.75">
      <c r="A324" s="234" t="str">
        <f>Translations!$B$623</f>
        <v>Company / Limited Liability Partnership</v>
      </c>
    </row>
    <row r="325" ht="12.75">
      <c r="A325" s="234" t="str">
        <f>Translations!$B$624</f>
        <v>Partnership</v>
      </c>
    </row>
    <row r="326" ht="12.75">
      <c r="A326" s="234" t="str">
        <f>Translations!$B$625</f>
        <v>Individual / Sole Trader</v>
      </c>
    </row>
    <row r="327" ht="12.75"/>
    <row r="328" ht="12.75">
      <c r="A328" s="236" t="s">
        <v>232</v>
      </c>
    </row>
    <row r="329" ht="12.75">
      <c r="A329" s="234" t="str">
        <f>Translations!$B$368</f>
        <v>Proszę wybrać</v>
      </c>
    </row>
    <row r="330" ht="12.75">
      <c r="A330" s="234" t="str">
        <f>Translations!$B$626</f>
        <v>Actual/standard mass from Mass &amp; Balance documentation</v>
      </c>
    </row>
    <row r="331" ht="12.75">
      <c r="A331" s="234" t="str">
        <f>Translations!$B$627</f>
        <v>Alternative methodology</v>
      </c>
    </row>
    <row r="332" ht="12.75"/>
    <row r="333" ht="12.75">
      <c r="A333" s="236" t="s">
        <v>234</v>
      </c>
    </row>
    <row r="334" ht="12.75">
      <c r="A334" s="234" t="str">
        <f>Translations!$B$368</f>
        <v>Proszę wybrać</v>
      </c>
    </row>
    <row r="335" ht="12.75">
      <c r="A335" s="234" t="str">
        <f>Translations!$B$628</f>
        <v>100 kg default</v>
      </c>
    </row>
    <row r="336" ht="12.75">
      <c r="A336" s="234" t="str">
        <f>Translations!$B$629</f>
        <v>Mass contained in Mass &amp; Balance documentation</v>
      </c>
    </row>
    <row r="337" ht="12.75">
      <c r="A337" s="75"/>
    </row>
    <row r="338" ht="12.75">
      <c r="A338" s="233" t="s">
        <v>391</v>
      </c>
    </row>
    <row r="339" ht="12.75">
      <c r="A339" s="234"/>
    </row>
    <row r="340" ht="12.75">
      <c r="A340" s="238" t="s">
        <v>218</v>
      </c>
    </row>
    <row r="341" ht="12.75">
      <c r="A341" s="238" t="s">
        <v>219</v>
      </c>
    </row>
    <row r="342" ht="12.75">
      <c r="A342" s="238" t="s">
        <v>220</v>
      </c>
    </row>
    <row r="343" ht="12.75">
      <c r="A343" s="238" t="s">
        <v>221</v>
      </c>
    </row>
    <row r="344" ht="12.75">
      <c r="A344" s="238" t="s">
        <v>222</v>
      </c>
    </row>
    <row r="345" ht="12.75">
      <c r="A345" s="238" t="s">
        <v>402</v>
      </c>
    </row>
    <row r="346" ht="12.75">
      <c r="A346" s="238" t="s">
        <v>404</v>
      </c>
    </row>
    <row r="347" ht="12.75">
      <c r="A347" s="238" t="s">
        <v>407</v>
      </c>
    </row>
    <row r="348" ht="12.75"/>
    <row r="349" ht="12.75">
      <c r="A349" s="236" t="s">
        <v>689</v>
      </c>
    </row>
    <row r="350" ht="12.75">
      <c r="A350" s="234" t="str">
        <f>Translations!$B$368</f>
        <v>Proszę wybrać</v>
      </c>
    </row>
    <row r="351" ht="12.75">
      <c r="A351" s="234" t="str">
        <f>'[1]Translations'!$B$630</f>
        <v>Nie istnieje udokumentowany system zarządzania środowiskowego</v>
      </c>
    </row>
    <row r="352" ht="12.75">
      <c r="A352" s="234" t="str">
        <f>'[1]Translations'!$B$631</f>
        <v>Istnieje udokumentowany system zarządzania środowiskowego</v>
      </c>
    </row>
    <row r="353" ht="12.75">
      <c r="A353" s="234" t="str">
        <f>'[1]Translations'!$B$632</f>
        <v>Istnieje certyfikowany system zarządzania środowiskowego</v>
      </c>
    </row>
    <row r="354" ht="12.75"/>
    <row r="355" ht="12.75"/>
    <row r="356" ht="12.75">
      <c r="A356" s="236" t="s">
        <v>463</v>
      </c>
    </row>
    <row r="357" ht="12.75">
      <c r="A357" s="234" t="str">
        <f>Translations!$B$368</f>
        <v>Proszę wybrać</v>
      </c>
    </row>
    <row r="358" ht="12.75">
      <c r="A358" s="234" t="b">
        <v>1</v>
      </c>
    </row>
    <row r="359" ht="12.75">
      <c r="A359" s="234" t="b">
        <v>0</v>
      </c>
    </row>
    <row r="360" ht="12.75"/>
    <row r="361" ht="12.75"/>
    <row r="362" ht="12.75">
      <c r="A362" s="236" t="s">
        <v>226</v>
      </c>
    </row>
    <row r="363" ht="12.75">
      <c r="A363" s="234" t="str">
        <f>Translations!$B$633</f>
        <v>Use by Competent Authority only</v>
      </c>
    </row>
    <row r="364" ht="12.75">
      <c r="A364" s="234" t="str">
        <f>Translations!$B$634</f>
        <v>To be filled in by aircraft operator</v>
      </c>
    </row>
    <row r="365" ht="12.75"/>
    <row r="366" ht="12.75"/>
    <row r="367" ht="12.75">
      <c r="A367" s="233" t="s">
        <v>131</v>
      </c>
    </row>
    <row r="368" ht="12.75">
      <c r="A368" s="234" t="str">
        <f>Translations!$B$635</f>
        <v>Plan monitorowania wielkości emisji rocznych</v>
      </c>
    </row>
    <row r="369" ht="12.75">
      <c r="A369" s="234" t="str">
        <f>Translations!$B$636</f>
        <v>Plan monitorowania danych dotyczących tonokilometrów</v>
      </c>
    </row>
    <row r="370" ht="12.75"/>
    <row r="371" ht="12.75"/>
    <row r="372" ht="12.75">
      <c r="A372" s="233" t="s">
        <v>182</v>
      </c>
    </row>
    <row r="373" ht="12.75">
      <c r="A373" s="234"/>
    </row>
    <row r="374" ht="12.75">
      <c r="A374" s="234" t="str">
        <f>Translations!$B$637</f>
        <v>nd.</v>
      </c>
    </row>
    <row r="375" ht="12.75"/>
    <row r="376" ht="12.75">
      <c r="A376" s="233" t="s">
        <v>136</v>
      </c>
    </row>
    <row r="377" ht="12.75">
      <c r="A377" s="234" t="str">
        <f>Translations!$B$638</f>
        <v>Nowy plan monitorowania</v>
      </c>
    </row>
    <row r="378" ht="12.75">
      <c r="A378" s="234" t="str">
        <f>Translations!$B$639</f>
        <v>Zaktualizowany plan monitorowania</v>
      </c>
    </row>
    <row r="379" ht="12.75"/>
    <row r="380" ht="12.75"/>
    <row r="381" spans="1:2" ht="12.75">
      <c r="A381" s="233" t="s">
        <v>725</v>
      </c>
      <c r="B381" s="131" t="s">
        <v>1022</v>
      </c>
    </row>
    <row r="382" spans="1:2" ht="12.75">
      <c r="A382" s="239" t="b">
        <v>1</v>
      </c>
      <c r="B382" s="239" t="b">
        <v>1</v>
      </c>
    </row>
    <row r="383" spans="1:2" ht="12.75">
      <c r="A383" s="239" t="b">
        <v>0</v>
      </c>
      <c r="B383" s="239" t="b">
        <v>0</v>
      </c>
    </row>
    <row r="384" ht="12.75">
      <c r="A384" s="239">
        <v>1</v>
      </c>
    </row>
    <row r="385" ht="12.75">
      <c r="A385" s="239">
        <v>0</v>
      </c>
    </row>
    <row r="386" ht="12.75"/>
    <row r="387" ht="12.75"/>
    <row r="388" ht="12.75">
      <c r="A388" s="236" t="s">
        <v>811</v>
      </c>
    </row>
    <row r="389" ht="12.75">
      <c r="A389" s="237" t="str">
        <f>Translations!$B$368</f>
        <v>Proszę wybrać</v>
      </c>
    </row>
    <row r="390" ht="12.75">
      <c r="A390" s="235" t="s">
        <v>1472</v>
      </c>
    </row>
    <row r="391" ht="12.75">
      <c r="A391" s="235" t="s">
        <v>1473</v>
      </c>
    </row>
    <row r="392" ht="12.75"/>
    <row r="393" ht="12.75">
      <c r="A393" s="236" t="s">
        <v>814</v>
      </c>
    </row>
    <row r="394" ht="12.75">
      <c r="A394" s="237" t="str">
        <f>Translations!$B$368</f>
        <v>Proszę wybrać</v>
      </c>
    </row>
    <row r="395" ht="12.75">
      <c r="A395" s="237"/>
    </row>
    <row r="396" ht="12.75">
      <c r="A396" s="235" t="str">
        <f>'[1]Translations'!$B$642</f>
        <v>Uzyskano od dostawcy paliwa (kwity dostaw lub faktury)</v>
      </c>
    </row>
    <row r="397" ht="12.75">
      <c r="A397" s="235" t="str">
        <f>'[1]Translations'!$B$643</f>
        <v>Zapisano w dokumentacji masy i wyważenia</v>
      </c>
    </row>
    <row r="398" ht="12.75">
      <c r="A398" s="235" t="str">
        <f>'[1]Translations'!$B$644</f>
        <v>Zapisano w dzienniku technicznym statku powietrznego</v>
      </c>
    </row>
    <row r="399" ht="12.75">
      <c r="A399" s="235" t="str">
        <f>'[1]Translations'!$B$645</f>
        <v>Przesyłane w formie elektronicznej ze statku powietrznego do operatora statku powietrznego</v>
      </c>
    </row>
    <row r="400" ht="12.75"/>
    <row r="401" ht="12.75">
      <c r="A401" s="236" t="s">
        <v>786</v>
      </c>
    </row>
    <row r="402" ht="12.75">
      <c r="A402" s="234" t="str">
        <f>Translations!$B$368</f>
        <v>Proszę wybrać</v>
      </c>
    </row>
    <row r="403" ht="12.75">
      <c r="A403" s="234"/>
    </row>
    <row r="404" ht="12.75">
      <c r="A404" s="234" t="str">
        <f>'[1]Translations'!$B$646</f>
        <v>Codziennie</v>
      </c>
    </row>
    <row r="405" ht="12.75">
      <c r="A405" s="234" t="str">
        <f>'[1]Translations'!$B$647</f>
        <v>Co tydzień</v>
      </c>
    </row>
    <row r="406" ht="12.75">
      <c r="A406" s="234" t="str">
        <f>'[1]Translations'!$B$648</f>
        <v>Co miesiąc</v>
      </c>
    </row>
    <row r="407" ht="12.75">
      <c r="A407" s="234" t="str">
        <f>'[1]Translations'!$B$649</f>
        <v>Co rok</v>
      </c>
    </row>
    <row r="408" ht="12.75"/>
    <row r="409" ht="12.75">
      <c r="A409" s="236" t="s">
        <v>822</v>
      </c>
    </row>
    <row r="410" ht="12.75">
      <c r="A410" s="234" t="str">
        <f>Translations!$B$368</f>
        <v>Proszę wybrać</v>
      </c>
    </row>
    <row r="411" ht="12.75">
      <c r="A411" s="234" t="str">
        <f>'[1]Translations'!$B$650</f>
        <v>Wskaźnik emisji (WE)</v>
      </c>
    </row>
    <row r="412" ht="12.75">
      <c r="A412" s="234" t="str">
        <f>'[1]Translations'!$B$651</f>
        <v>Wartość opałowa (WO)</v>
      </c>
    </row>
    <row r="413" ht="12.75">
      <c r="A413" s="234" t="str">
        <f>'[1]Translations'!$B$652</f>
        <v>WO i WE</v>
      </c>
    </row>
    <row r="414" ht="12.75">
      <c r="A414" s="234" t="str">
        <f>'[1]Translations'!$B$653</f>
        <v>Zawartość biogeniczna</v>
      </c>
    </row>
    <row r="415" ht="12.75">
      <c r="A415" s="234" t="str">
        <f>'[1]Translations'!$B$654</f>
        <v>WO, WE i bio</v>
      </c>
    </row>
    <row r="416" ht="12.75"/>
    <row r="417" ht="12.75">
      <c r="A417" s="236" t="s">
        <v>827</v>
      </c>
    </row>
    <row r="418" ht="12.75">
      <c r="A418" s="234" t="str">
        <f>Translations!$B$368</f>
        <v>Proszę wybrać</v>
      </c>
    </row>
    <row r="419" ht="12.75">
      <c r="A419" s="234" t="s">
        <v>828</v>
      </c>
    </row>
    <row r="420" ht="12.75">
      <c r="A420" s="234" t="s">
        <v>829</v>
      </c>
    </row>
    <row r="421" ht="12.75">
      <c r="A421" s="234" t="str">
        <f>Translations!$B$637</f>
        <v>nd.</v>
      </c>
    </row>
    <row r="422" ht="12.75"/>
    <row r="423" ht="12.75">
      <c r="A423" s="236" t="s">
        <v>678</v>
      </c>
    </row>
    <row r="424" ht="12.75">
      <c r="A424" s="240">
        <f>""</f>
      </c>
    </row>
    <row r="425" ht="12.75">
      <c r="A425" s="240">
        <v>2</v>
      </c>
    </row>
    <row r="426" ht="12.75">
      <c r="A426" s="240">
        <v>1</v>
      </c>
    </row>
    <row r="427" ht="12.75">
      <c r="A427" s="240" t="str">
        <f>Translations!$B$637</f>
        <v>nd.</v>
      </c>
    </row>
    <row r="428" ht="12.75"/>
    <row r="429" ht="12.75"/>
    <row r="430" ht="12.75"/>
    <row r="431" ht="12.75"/>
    <row r="432" ht="12.75">
      <c r="A432" s="236" t="s">
        <v>12</v>
      </c>
    </row>
    <row r="433" ht="12.75">
      <c r="A433" s="234" t="str">
        <f>Translations!$B$368</f>
        <v>Proszę wybrać</v>
      </c>
    </row>
    <row r="434" ht="12.75">
      <c r="A434" s="234" t="str">
        <f>Translations!$B$655</f>
        <v>Major</v>
      </c>
    </row>
    <row r="435" ht="12.75">
      <c r="A435" s="234" t="str">
        <f>Translations!$B$656</f>
        <v>Minor</v>
      </c>
    </row>
    <row r="436" ht="12.75">
      <c r="A436" s="234" t="str">
        <f>Translations!$B$657</f>
        <v>De minimis</v>
      </c>
    </row>
    <row r="437" ht="12.75"/>
    <row r="438" ht="12.75">
      <c r="A438" s="236" t="s">
        <v>16</v>
      </c>
    </row>
    <row r="439" ht="12.75">
      <c r="A439" s="241" t="str">
        <f>Translations!$B$368</f>
        <v>Proszę wybrać</v>
      </c>
    </row>
    <row r="440" ht="12.75">
      <c r="A440" s="241" t="str">
        <f>Translations!$B$220</f>
        <v>Metoda A</v>
      </c>
    </row>
    <row r="441" ht="12.75">
      <c r="A441" s="241" t="str">
        <f>Translations!$B$222</f>
        <v>Metoda B</v>
      </c>
    </row>
    <row r="442" ht="12.75"/>
    <row r="443" ht="12.75"/>
    <row r="444" ht="12.75">
      <c r="A444" s="236" t="s">
        <v>17</v>
      </c>
    </row>
    <row r="445" ht="12.75">
      <c r="A445" s="241" t="str">
        <f>Translations!$B$368</f>
        <v>Proszę wybrać</v>
      </c>
    </row>
    <row r="446" ht="12.75">
      <c r="A446" s="234" t="str">
        <f>'[1]Translations'!$B$658</f>
        <v>Rzeczywista gęstość w zbiornikach statku powietrznego</v>
      </c>
    </row>
    <row r="447" ht="12.75">
      <c r="A447" s="234" t="str">
        <f>'[1]Translations'!$B$659</f>
        <v>Gęstość rzeczywista uzupełnianego paliwa</v>
      </c>
    </row>
    <row r="448" ht="12.75">
      <c r="A448" s="234" t="str">
        <f>'[1]Translations'!$B$660</f>
        <v>Wartość standardowa (0,8 kg/litr)</v>
      </c>
    </row>
    <row r="449" ht="12.75"/>
    <row r="450" ht="12.75"/>
    <row r="451" ht="12.75">
      <c r="A451" s="236" t="s">
        <v>21</v>
      </c>
    </row>
    <row r="452" ht="12.75">
      <c r="A452" s="234" t="str">
        <f>Translations!$B$661</f>
        <v>Jet kerosene</v>
      </c>
    </row>
    <row r="453" ht="12.75">
      <c r="A453" s="234" t="str">
        <f>Translations!$B$662</f>
        <v>Jet gasoline</v>
      </c>
    </row>
    <row r="454" ht="12.75">
      <c r="A454" s="234" t="str">
        <f>Translations!$B$663</f>
        <v>Aviation gasoline</v>
      </c>
    </row>
    <row r="455" ht="12.75">
      <c r="A455" s="234" t="str">
        <f>Translations!$B$664</f>
        <v>Alternative</v>
      </c>
    </row>
    <row r="456" ht="12.75">
      <c r="A456" s="234" t="str">
        <f>Translations!$B$184</f>
        <v>Biopaliwo</v>
      </c>
    </row>
    <row r="457" ht="12.75"/>
    <row r="458" ht="12.75">
      <c r="A458" s="236" t="s">
        <v>29</v>
      </c>
    </row>
    <row r="459" ht="12.75">
      <c r="A459" s="234"/>
    </row>
    <row r="460" ht="12.75">
      <c r="A460" s="234" t="s">
        <v>828</v>
      </c>
    </row>
    <row r="461" ht="12.75">
      <c r="A461" s="234" t="s">
        <v>829</v>
      </c>
    </row>
    <row r="462" ht="12.75">
      <c r="A462" s="234" t="str">
        <f>Translations!$B$665</f>
        <v>unknown</v>
      </c>
    </row>
    <row r="463" ht="12.75"/>
    <row r="464" ht="12.75"/>
    <row r="465" ht="12.75">
      <c r="A465" s="233" t="str">
        <f>Translations!$B$666</f>
        <v>Commission approved tools</v>
      </c>
    </row>
    <row r="466" ht="12.75">
      <c r="A466" s="241" t="str">
        <f>Translations!$B$368</f>
        <v>Proszę wybrać</v>
      </c>
    </row>
    <row r="467" ht="12.75">
      <c r="A467" s="241"/>
    </row>
    <row r="468" ht="12.75">
      <c r="A468" s="234" t="str">
        <f>'[1]Translations'!$B$667</f>
        <v>Narzędzie dla niewielkich źródeł – narzędzie Eurocontrol służące oszacowaniu zużycia paliwa</v>
      </c>
    </row>
    <row r="469" ht="12.75">
      <c r="A469" s="235" t="str">
        <f>Translations!$B$1010</f>
        <v>Narzędzie dla niewielkich źródeł wypełnione danymi z Eurocontrol EU ETS Support Facility</v>
      </c>
    </row>
    <row r="470" ht="12.75"/>
    <row r="471" ht="12.75"/>
    <row r="472" ht="12.75"/>
    <row r="473" ht="12.75"/>
    <row r="474" ht="12.75"/>
    <row r="475" ht="12.75">
      <c r="A475" s="233" t="s">
        <v>189</v>
      </c>
    </row>
    <row r="476" ht="12.75">
      <c r="A476" s="234" t="str">
        <f>Translations!$B$368</f>
        <v>Proszę wybrać</v>
      </c>
    </row>
    <row r="477" ht="12.75">
      <c r="A477" s="234"/>
    </row>
    <row r="478" ht="12.75">
      <c r="A478" s="234" t="str">
        <f>Translations!$B$637</f>
        <v>nd.</v>
      </c>
    </row>
    <row r="479" ht="12.75">
      <c r="A479" s="483" t="s">
        <v>1540</v>
      </c>
    </row>
    <row r="480" ht="12.75">
      <c r="A480" s="483" t="s">
        <v>1541</v>
      </c>
    </row>
    <row r="481" ht="12.75">
      <c r="A481" s="483" t="s">
        <v>1542</v>
      </c>
    </row>
    <row r="482" ht="12.75">
      <c r="A482" s="483" t="s">
        <v>1543</v>
      </c>
    </row>
    <row r="483" ht="12.75">
      <c r="A483" s="234"/>
    </row>
    <row r="484" ht="12.75">
      <c r="A484" s="234"/>
    </row>
    <row r="485" ht="12.75">
      <c r="A485" s="234"/>
    </row>
    <row r="486" ht="12.75">
      <c r="A486" s="234"/>
    </row>
    <row r="487" ht="12.75">
      <c r="A487" s="234"/>
    </row>
    <row r="488" ht="12.75">
      <c r="A488" s="234"/>
    </row>
    <row r="489" ht="12.75">
      <c r="A489" s="234"/>
    </row>
    <row r="490" ht="12.75">
      <c r="A490" s="234"/>
    </row>
    <row r="491" ht="12.75">
      <c r="A491" s="234"/>
    </row>
    <row r="492" ht="12.75">
      <c r="A492" s="234"/>
    </row>
    <row r="493" ht="12.75">
      <c r="A493" s="234"/>
    </row>
    <row r="496" ht="12.75">
      <c r="A496" s="233" t="s">
        <v>298</v>
      </c>
    </row>
    <row r="497" ht="12.75">
      <c r="A497" s="234" t="str">
        <f>Translations!$B$368</f>
        <v>Proszę wybrać</v>
      </c>
    </row>
    <row r="498" ht="12.75">
      <c r="A498" s="483" t="s">
        <v>1690</v>
      </c>
    </row>
    <row r="499" ht="12.75">
      <c r="A499" s="234" t="str">
        <f>Translations!$B$672</f>
        <v>Afghanistan - Ministry of Transport and Civil Aviation</v>
      </c>
    </row>
    <row r="500" ht="12.75">
      <c r="A500" s="234" t="str">
        <f>Translations!$B$673</f>
        <v>Algeria - Établissement Nationale de la Navigation Aérienne (ENNA)</v>
      </c>
    </row>
    <row r="501" ht="12.75">
      <c r="A501" s="234" t="str">
        <f>Translations!$B$674</f>
        <v>Angola - Instituto Nacional da Aviação Civil</v>
      </c>
    </row>
    <row r="502" ht="12.75">
      <c r="A502" s="234" t="str">
        <f>Translations!$B$675</f>
        <v>Argentina - Comando de Regiones Aéreas</v>
      </c>
    </row>
    <row r="503" ht="12.75">
      <c r="A503" s="234" t="str">
        <f>Translations!$B$676</f>
        <v>Armenia - General Department of Civil Aviation</v>
      </c>
    </row>
    <row r="504" ht="12.75">
      <c r="A504" s="234" t="str">
        <f>Translations!$B$677</f>
        <v>Australia - Civil Aviation Safety Authority</v>
      </c>
    </row>
    <row r="505" ht="12.75">
      <c r="A505" s="234" t="str">
        <f>Translations!$B$678</f>
        <v>Austria - Ministry of Transport, Innovation and Technology</v>
      </c>
    </row>
    <row r="506" ht="12.75">
      <c r="A506" s="234" t="str">
        <f>Translations!$B$679</f>
        <v>Bahrain - Civil Aviation Affairs</v>
      </c>
    </row>
    <row r="507" ht="12.75">
      <c r="A507" s="234" t="str">
        <f>Translations!$B$680</f>
        <v>Belgium - Service public fédéral Mobilité et Transports</v>
      </c>
    </row>
    <row r="508" ht="12.75">
      <c r="A508" s="234" t="str">
        <f>Translations!$B$681</f>
        <v>Bermuda - Bermuda Department of Civil Aviation (DCA)</v>
      </c>
    </row>
    <row r="509" ht="12.75">
      <c r="A509" s="234" t="str">
        <f>Translations!$B$682</f>
        <v>Bolivia - Dirección General de Aeronáutica Civil</v>
      </c>
    </row>
    <row r="510" ht="12.75">
      <c r="A510" s="234" t="str">
        <f>Translations!$B$683</f>
        <v>Bosnia and Herzegovina - Department of Civil Aviation</v>
      </c>
    </row>
    <row r="511" ht="12.75">
      <c r="A511" s="234" t="str">
        <f>Translations!$B$684</f>
        <v>Botswana - Ministry of Works &amp; Transport — Department of Civil Aviation</v>
      </c>
    </row>
    <row r="512" ht="12.75">
      <c r="A512" s="234" t="str">
        <f>Translations!$B$685</f>
        <v>Brazil - Agência Nacional de Aviação Civil (ANAC)</v>
      </c>
    </row>
    <row r="513" ht="12.75">
      <c r="A513" s="234" t="str">
        <f>Translations!$B$686</f>
        <v>Brunei Darussalam - Department of Civil Aviation</v>
      </c>
    </row>
    <row r="514" ht="12.75">
      <c r="A514" s="234" t="str">
        <f>Translations!$B$687</f>
        <v>Bulgaria - Civil Aviation Administration</v>
      </c>
    </row>
    <row r="515" ht="12.75">
      <c r="A515" s="234" t="str">
        <f>Translations!$B$688</f>
        <v>Cambodia - Ministry of Public Works and Transport</v>
      </c>
    </row>
    <row r="516" ht="12.75">
      <c r="A516" s="234" t="str">
        <f>Translations!$B$689</f>
        <v>Canada - Canadian Transportation Agency</v>
      </c>
    </row>
    <row r="517" ht="12.75">
      <c r="A517" s="234" t="str">
        <f>Translations!$B$690</f>
        <v>Cape Verde - Agência de Aviação Civil (AAC)</v>
      </c>
    </row>
    <row r="518" ht="12.75">
      <c r="A518" s="234" t="str">
        <f>Translations!$B$691</f>
        <v>Cayman - Civil Aviation Authority (CAA) of the Cayman Islands</v>
      </c>
    </row>
    <row r="519" ht="12.75">
      <c r="A519" s="234" t="str">
        <f>Translations!$B$692</f>
        <v>Chile - Dirección General de Aeronáutica Civil</v>
      </c>
    </row>
    <row r="520" ht="12.75">
      <c r="A520" s="234" t="str">
        <f>Translations!$B$693</f>
        <v>China - Air Traffic Management Bureau (ATMB), General Administration of Civil Aviation of China</v>
      </c>
    </row>
    <row r="521" ht="12.75">
      <c r="A521" s="234" t="str">
        <f>Translations!$B$694</f>
        <v>Colombia - República de Colombia Aeronáutica Civil</v>
      </c>
    </row>
    <row r="522" ht="12.75">
      <c r="A522" s="234" t="str">
        <f>Translations!$B$695</f>
        <v>Costa Rica - Dirección General de Aviación Civil</v>
      </c>
    </row>
    <row r="523" ht="12.75">
      <c r="A523" s="234" t="str">
        <f>Translations!$B$696</f>
        <v>Croatia - Civil Aviation Authority</v>
      </c>
    </row>
    <row r="524" ht="12.75">
      <c r="A524" s="234" t="str">
        <f>Translations!$B$697</f>
        <v>Cuba - Instituto de Aeronáutica Civil de Cuba</v>
      </c>
    </row>
    <row r="525" ht="12.75">
      <c r="A525" s="234" t="str">
        <f>Translations!$B$698</f>
        <v>Cyprus - Department of Civil Aviation of Cyprus</v>
      </c>
    </row>
    <row r="526" ht="12.75">
      <c r="A526" s="234" t="str">
        <f>Translations!$B$699</f>
        <v>Czech Republic - Civil Aviation Authority</v>
      </c>
    </row>
    <row r="527" ht="12.75">
      <c r="A527" s="234" t="str">
        <f>Translations!$B$700</f>
        <v>Denmark - Civil Aviation Administration</v>
      </c>
    </row>
    <row r="528" ht="12.75">
      <c r="A528" s="234" t="str">
        <f>Translations!$B$701</f>
        <v>Dominican Republic - Instituto Dominicano de Aviación Civil</v>
      </c>
    </row>
    <row r="529" ht="12.75">
      <c r="A529" s="234" t="str">
        <f>Translations!$B$702</f>
        <v>Ecuador - Dirección General de Aviación Civil del Ecuador</v>
      </c>
    </row>
    <row r="530" ht="12.75">
      <c r="A530" s="234" t="str">
        <f>Translations!$B$703</f>
        <v>Egypt - Ministry of Civil Aviation</v>
      </c>
    </row>
    <row r="531" ht="12.75">
      <c r="A531" s="234" t="str">
        <f>Translations!$B$704</f>
        <v>El Salvador - Autoridad de Aviación Civil – El Salvador</v>
      </c>
    </row>
    <row r="532" ht="12.75">
      <c r="A532" s="234" t="str">
        <f>Translations!$B$705</f>
        <v>Estonia - Estonian Civil Aviation Administration</v>
      </c>
    </row>
    <row r="533" ht="12.75">
      <c r="A533" s="234" t="str">
        <f>Translations!$B$706</f>
        <v>Fiji - Civil Aviation Authority</v>
      </c>
    </row>
    <row r="534" ht="12.75">
      <c r="A534" s="234" t="str">
        <f>Translations!$B$707</f>
        <v>Finland - Civil Aviation Authority</v>
      </c>
    </row>
    <row r="535" ht="12.75">
      <c r="A535" s="234" t="str">
        <f>Translations!$B$708</f>
        <v>France - Direction Générale de I' Aviation Civile (DGAC)</v>
      </c>
    </row>
    <row r="536" ht="12.75">
      <c r="A536" s="234" t="str">
        <f>Translations!$B$709</f>
        <v>Gambia - Gambia Civil Aviation Authority</v>
      </c>
    </row>
    <row r="537" ht="12.75">
      <c r="A537" s="234" t="str">
        <f>Translations!$B$710</f>
        <v>Germany - Air Navigation Services</v>
      </c>
    </row>
    <row r="538" ht="12.75">
      <c r="A538" s="234" t="str">
        <f>Translations!$B$711</f>
        <v>Ghana - Ghana Civil Aviation Authority</v>
      </c>
    </row>
    <row r="539" ht="12.75">
      <c r="A539" s="234" t="str">
        <f>Translations!$B$712</f>
        <v>Greece - Hellenic Civil Aviation Authority</v>
      </c>
    </row>
    <row r="540" ht="12.75">
      <c r="A540" s="234" t="str">
        <f>Translations!$B$713</f>
        <v>Hungary - Directorate for Air Transport</v>
      </c>
    </row>
    <row r="541" ht="12.75">
      <c r="A541" s="234" t="str">
        <f>Translations!$B$714</f>
        <v>Iceland - Civil Aviation Administration</v>
      </c>
    </row>
    <row r="542" ht="12.75">
      <c r="A542" s="234" t="str">
        <f>Translations!$B$715</f>
        <v>India - Directorate General of Civil Aviation</v>
      </c>
    </row>
    <row r="543" ht="12.75">
      <c r="A543" s="234" t="str">
        <f>Translations!$B$716</f>
        <v>Indonesia - Direktorat Jenderal Perhubungan Udara</v>
      </c>
    </row>
    <row r="544" ht="12.75">
      <c r="A544" s="234" t="str">
        <f>Translations!$B$717</f>
        <v>Iran, Islamic Republic of - Civil Aviation Organization of Iran</v>
      </c>
    </row>
    <row r="545" ht="12.75">
      <c r="A545" s="234" t="str">
        <f>Translations!$B$718</f>
        <v>Ireland - Irish Aviation Authority</v>
      </c>
    </row>
    <row r="546" ht="12.75">
      <c r="A546" s="235" t="str">
        <f>Translations!$B$831</f>
        <v>Ireland - Commission for Aviation Regulation</v>
      </c>
    </row>
    <row r="547" ht="12.75">
      <c r="A547" s="234" t="str">
        <f>Translations!$B$719</f>
        <v>Israel - Civil Aviation Authority</v>
      </c>
    </row>
    <row r="548" ht="12.75">
      <c r="A548" s="234" t="str">
        <f>Translations!$B$720</f>
        <v>Italy - Agenzia Nazionale della Sicurezza del Volo</v>
      </c>
    </row>
    <row r="549" ht="12.75">
      <c r="A549" s="234" t="str">
        <f>Translations!$B$721</f>
        <v>Jamaica - Civil Aviation Authority</v>
      </c>
    </row>
    <row r="550" ht="12.75">
      <c r="A550" s="234" t="str">
        <f>Translations!$B$722</f>
        <v>Japan - Ministry of Land, Infrastructure and Transport</v>
      </c>
    </row>
    <row r="551" ht="12.75">
      <c r="A551" s="234" t="str">
        <f>Translations!$B$723</f>
        <v>Jordan - Civil Aviation Regulatory Commission (CARC) (formerly called "Jordan Civil Aviation Authority (JCAA)")</v>
      </c>
    </row>
    <row r="552" ht="12.75">
      <c r="A552" s="234" t="str">
        <f>Translations!$B$724</f>
        <v>Kenya - Kenya Civil Aviation Authority</v>
      </c>
    </row>
    <row r="553" ht="12.75">
      <c r="A553" s="234" t="str">
        <f>Translations!$B$725</f>
        <v>Kuwait - Directorate General of Civil Aviation</v>
      </c>
    </row>
    <row r="554" ht="12.75">
      <c r="A554" s="234" t="str">
        <f>Translations!$B$726</f>
        <v>Latvia - Civil Aviation Agency</v>
      </c>
    </row>
    <row r="555" ht="12.75">
      <c r="A555" s="234" t="str">
        <f>Translations!$B$727</f>
        <v>Lebanon - Lebanese Civil Aviation Authority</v>
      </c>
    </row>
    <row r="556" ht="12.75">
      <c r="A556" s="234" t="str">
        <f>Translations!$B$728</f>
        <v>Libyan Arab Jamahiriya - Libyan Civil Aviation Authority</v>
      </c>
    </row>
    <row r="557" ht="12.75">
      <c r="A557" s="234" t="str">
        <f>Translations!$B$729</f>
        <v>Lithuania - Directorate of Civil Aviation</v>
      </c>
    </row>
    <row r="558" ht="12.75">
      <c r="A558" s="234" t="str">
        <f>Translations!$B$730</f>
        <v>Malaysia - Department of Civil Aviation</v>
      </c>
    </row>
    <row r="559" ht="12.75">
      <c r="A559" s="234" t="str">
        <f>Translations!$B$731</f>
        <v>Maldives - Civil Aviation Department</v>
      </c>
    </row>
    <row r="560" ht="12.75">
      <c r="A560" s="234" t="str">
        <f>Translations!$B$1011</f>
        <v>Malta - Transport Malta, Civil Aviation Directorate</v>
      </c>
    </row>
    <row r="561" ht="12.75">
      <c r="A561" s="234" t="str">
        <f>Translations!$B$733</f>
        <v>Mexico - Secretaría de Comunicaciones y Transportes</v>
      </c>
    </row>
    <row r="562" ht="12.75">
      <c r="A562" s="234" t="str">
        <f>Translations!$B$734</f>
        <v>Mongolia - Civil Aviation Authority</v>
      </c>
    </row>
    <row r="563" ht="12.75">
      <c r="A563" s="234" t="str">
        <f>Translations!$B$735</f>
        <v>Montenegro - Ministry Maritime Affairs, Transportation and Telecommunications</v>
      </c>
    </row>
    <row r="564" ht="12.75">
      <c r="A564" s="234" t="str">
        <f>Translations!$B$736</f>
        <v>Morocco - Ministère des Transports</v>
      </c>
    </row>
    <row r="565" ht="12.75">
      <c r="A565" s="234" t="str">
        <f>Translations!$B$737</f>
        <v>Namibia - Directorate of Civil Aviation (DCA Namibia)</v>
      </c>
    </row>
    <row r="566" ht="12.75">
      <c r="A566" s="234" t="str">
        <f>Translations!$B$738</f>
        <v>Nepal - Civil Aviation Authority of Nepal</v>
      </c>
    </row>
    <row r="567" ht="12.75">
      <c r="A567" s="234" t="str">
        <f>Translations!$B$739</f>
        <v>Netherlands - Directorate General of Civil Aviation and Freight Transport (DGTL)</v>
      </c>
    </row>
    <row r="568" ht="12.75">
      <c r="A568" s="234" t="str">
        <f>Translations!$B$740</f>
        <v>New Zealand - Airways Corporation of New Zealand</v>
      </c>
    </row>
    <row r="569" ht="12.75">
      <c r="A569" s="234" t="str">
        <f>Translations!$B$741</f>
        <v>Nicaragua - Instituto Nicaragüense de Aeronáutica Civíl</v>
      </c>
    </row>
    <row r="570" ht="12.75">
      <c r="A570" s="234" t="str">
        <f>Translations!$B$742</f>
        <v>Nigeria - Nigerian Civil Aviation Authority (NCAA)</v>
      </c>
    </row>
    <row r="571" ht="12.75">
      <c r="A571" s="234" t="str">
        <f>Translations!$B$743</f>
        <v>Norway - Civil Aviation Authority</v>
      </c>
    </row>
    <row r="572" ht="12.75">
      <c r="A572" s="234" t="str">
        <f>Translations!$B$744</f>
        <v>Oman - Directorate General of Civil Aviation and Meteorology</v>
      </c>
    </row>
    <row r="573" ht="12.75">
      <c r="A573" s="234" t="str">
        <f>Translations!$B$745</f>
        <v>Pakistan - Civil Aviation Authority</v>
      </c>
    </row>
    <row r="574" ht="12.75">
      <c r="A574" s="234" t="str">
        <f>Translations!$B$746</f>
        <v>Paraguay - Dirección Nacional de Aeronáutica Civil (DINAC)</v>
      </c>
    </row>
    <row r="575" ht="12.75">
      <c r="A575" s="234" t="str">
        <f>Translations!$B$747</f>
        <v>Peru - Dirección General de Aeronáutica Civil</v>
      </c>
    </row>
    <row r="576" ht="12.75">
      <c r="A576" s="234" t="str">
        <f>Translations!$B$748</f>
        <v>Philippines - Air Transportation Office (ATO)</v>
      </c>
    </row>
    <row r="577" ht="12.75">
      <c r="A577" s="234" t="str">
        <f>Translations!$B$749</f>
        <v>Polska - Urząd Lotnictwa Cywilnego</v>
      </c>
    </row>
    <row r="578" ht="12.75">
      <c r="A578" s="234" t="str">
        <f>Translations!$B$750</f>
        <v>Portugal - Instituto Nacional de Aviação Civil</v>
      </c>
    </row>
    <row r="579" ht="12.75">
      <c r="A579" s="234" t="str">
        <f>Translations!$B$751</f>
        <v>Republic of Korea - Ministry of Construction and Transportation</v>
      </c>
    </row>
    <row r="580" ht="12.75">
      <c r="A580" s="234" t="str">
        <f>Translations!$B$752</f>
        <v>Republic of Moldova - Civil Aviation Administration</v>
      </c>
    </row>
    <row r="581" ht="12.75">
      <c r="A581" s="234" t="str">
        <f>Translations!$B$753</f>
        <v>Romania - Romanian Civil Aeronautical Authority</v>
      </c>
    </row>
    <row r="582" ht="12.75">
      <c r="A582" s="234" t="str">
        <f>Translations!$B$754</f>
        <v>Russian Federation - State Civil Aviation Authority</v>
      </c>
    </row>
    <row r="583" ht="12.75">
      <c r="A583" s="234" t="str">
        <f>Translations!$B$755</f>
        <v>Saudi Arabia - Ministry of Defense and Aviation Presidency of Civil Aviation</v>
      </c>
    </row>
    <row r="584" ht="12.75">
      <c r="A584" s="234" t="str">
        <f>Translations!$B$756</f>
        <v>Serbia - Civil Aviation Directorate</v>
      </c>
    </row>
    <row r="585" ht="12.75">
      <c r="A585" s="234" t="str">
        <f>Translations!$B$757</f>
        <v>Seychelles - Directorate of Civil Aviation, Ministry of Tourism</v>
      </c>
    </row>
    <row r="586" ht="12.75">
      <c r="A586" s="234" t="str">
        <f>Translations!$B$758</f>
        <v>Singapore - Civil Aviation Authority of Singapore</v>
      </c>
    </row>
    <row r="587" ht="12.75">
      <c r="A587" s="234" t="str">
        <f>Translations!$B$759</f>
        <v>Slovakia - Civil Aviation Authority</v>
      </c>
    </row>
    <row r="588" ht="12.75">
      <c r="A588" s="234" t="str">
        <f>Translations!$B$760</f>
        <v>Slovenia - Civil Aviation Authority</v>
      </c>
    </row>
    <row r="589" ht="12.75">
      <c r="A589" s="234" t="str">
        <f>Translations!$B$761</f>
        <v>Somalia - Civil Aviation Caretaker Authority for Somalia</v>
      </c>
    </row>
    <row r="590" ht="12.75">
      <c r="A590" s="234" t="str">
        <f>Translations!$B$762</f>
        <v>South Africa - Civil Aviation Authority</v>
      </c>
    </row>
    <row r="591" ht="12.75">
      <c r="A591" s="234" t="str">
        <f>Translations!$B$763</f>
        <v>Spain - Ministerio de Fomento, Civil Aviation</v>
      </c>
    </row>
    <row r="592" ht="12.75">
      <c r="A592" s="234" t="str">
        <f>Translations!$B$764</f>
        <v>Sri Lanka - Civil Aviation Authority</v>
      </c>
    </row>
    <row r="593" ht="12.75">
      <c r="A593" s="234" t="str">
        <f>Translations!$B$765</f>
        <v>Sudan - Civil Aviation Authority</v>
      </c>
    </row>
    <row r="594" ht="12.75">
      <c r="A594" s="234" t="str">
        <f>Translations!$B$766</f>
        <v>Suriname - Civil Aviation Department of Suriname</v>
      </c>
    </row>
    <row r="595" ht="12.75">
      <c r="A595" s="234" t="str">
        <f>Translations!$B$767</f>
        <v>Sweden - Swedish Civil Aviation Authority</v>
      </c>
    </row>
    <row r="596" ht="12.75">
      <c r="A596" s="234" t="str">
        <f>Translations!$B$768</f>
        <v>Switzerland - Federal Office for Civil Aviation (FOCA)</v>
      </c>
    </row>
    <row r="597" ht="12.75">
      <c r="A597" s="234" t="str">
        <f>Translations!$B$769</f>
        <v>Thailand - Department of Civil Aviation</v>
      </c>
    </row>
    <row r="598" ht="12.75">
      <c r="A598" s="234" t="str">
        <f>Translations!$B$770</f>
        <v>The former Yugoslav Republic of Macedonia - Civil Aviation Administration</v>
      </c>
    </row>
    <row r="599" ht="12.75">
      <c r="A599" s="234" t="str">
        <f>Translations!$B$771</f>
        <v>Tonga - Ministry of Civil Aviation</v>
      </c>
    </row>
    <row r="600" ht="12.75">
      <c r="A600" s="234" t="str">
        <f>Translations!$B$772</f>
        <v>Trinidad and Tobago - Civil Aviation Authority</v>
      </c>
    </row>
    <row r="601" ht="12.75">
      <c r="A601" s="234" t="str">
        <f>Translations!$B$773</f>
        <v>Tunisia - Office de l'aviation civile et des aéroports</v>
      </c>
    </row>
    <row r="602" ht="12.75">
      <c r="A602" s="234" t="str">
        <f>Translations!$B$774</f>
        <v>Turkey - Directorate General of Civil Aviation</v>
      </c>
    </row>
    <row r="603" ht="12.75">
      <c r="A603" s="234" t="str">
        <f>Translations!$B$775</f>
        <v>Uganda - Civil Aviation Authority</v>
      </c>
    </row>
    <row r="604" ht="12.75">
      <c r="A604" s="234" t="str">
        <f>Translations!$B$776</f>
        <v>Ukraine - Civil Aviation Authority</v>
      </c>
    </row>
    <row r="605" ht="12.75">
      <c r="A605" s="412" t="str">
        <f>Translations!$B$777</f>
        <v>United Kingdom Civil Aviation Authority</v>
      </c>
    </row>
    <row r="606" ht="12.75">
      <c r="A606" s="234" t="str">
        <f>Translations!$B$778</f>
        <v>United Arab Emirates - General Civil Aviation Authority (GCAA)</v>
      </c>
    </row>
    <row r="607" ht="12.75">
      <c r="A607" s="234" t="str">
        <f>Translations!$B$779</f>
        <v>United Republic of Tanzania - Tanzania Civil Aviation Authority (TCAA)</v>
      </c>
    </row>
    <row r="608" ht="12.75">
      <c r="A608" s="234" t="str">
        <f>Translations!$B$780</f>
        <v>United States - Federal Aviation Administration</v>
      </c>
    </row>
    <row r="609" ht="12.75">
      <c r="A609" s="234" t="str">
        <f>Translations!$B$781</f>
        <v>Uruguay - Dirección Nacional de Aviación Civil e Infraestructura Aeronáutica (DINACIA)</v>
      </c>
    </row>
    <row r="610" ht="12.75">
      <c r="A610" s="234" t="str">
        <f>Translations!$B$782</f>
        <v>Vanuatu - Vanuatu Civil Aviation Authority</v>
      </c>
    </row>
    <row r="611" ht="12.75">
      <c r="A611" s="234" t="str">
        <f>Translations!$B$783</f>
        <v>Yemen - Civil Aviation and Meteorological Authority (CAMA)</v>
      </c>
    </row>
    <row r="612" ht="12.75">
      <c r="A612" s="234" t="str">
        <f>Translations!$B$784</f>
        <v>Zambia - Department of Civil Aviation</v>
      </c>
    </row>
    <row r="616" ht="12.75">
      <c r="A616" s="233" t="s">
        <v>1074</v>
      </c>
    </row>
    <row r="617" ht="12.75">
      <c r="A617" s="413" t="str">
        <f>Translations!$B$1012</f>
        <v>ICAO CERT</v>
      </c>
    </row>
    <row r="618" ht="12.75">
      <c r="A618" s="413" t="str">
        <f>Translations!$B$1013</f>
        <v>Metoda Zużycia Paliwa</v>
      </c>
    </row>
    <row r="619" ht="12.75">
      <c r="A619" s="413" t="str">
        <f>Translations!$B$1014</f>
        <v>Kombinacja obu metod</v>
      </c>
    </row>
    <row r="621" ht="12.75">
      <c r="A621" s="233" t="s">
        <v>1075</v>
      </c>
    </row>
    <row r="622" ht="12.75">
      <c r="A622" s="413" t="s">
        <v>1555</v>
      </c>
    </row>
    <row r="623" ht="12.75">
      <c r="A623" s="413" t="str">
        <f>Translations!$B$1016</f>
        <v>Czas Blokowy</v>
      </c>
    </row>
    <row r="625" ht="12.75">
      <c r="A625" s="233" t="s">
        <v>1104</v>
      </c>
    </row>
    <row r="626" ht="12.75">
      <c r="A626" s="241" t="str">
        <f>Translations!$B$368</f>
        <v>Proszę wybrać</v>
      </c>
    </row>
    <row r="627" ht="12.75">
      <c r="A627" s="241"/>
    </row>
    <row r="628" ht="12.75">
      <c r="A628" s="413" t="str">
        <f>Translations!$B$1012</f>
        <v>ICAO CERT</v>
      </c>
    </row>
    <row r="631" ht="12.75">
      <c r="A631" s="236" t="s">
        <v>1180</v>
      </c>
    </row>
    <row r="632" ht="12.75">
      <c r="A632" s="241" t="str">
        <f>Translations!$B$368</f>
        <v>Proszę wybrać</v>
      </c>
    </row>
    <row r="633" ht="12.75">
      <c r="A633" s="235" t="str">
        <f>Translations!$B$1017</f>
        <v>Actual density</v>
      </c>
    </row>
    <row r="634" ht="12.75">
      <c r="A634" s="234" t="str">
        <f>Translations!$B$660</f>
        <v>Standard value (0.8kg/litre)</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10" sqref="A10"/>
    </sheetView>
  </sheetViews>
  <sheetFormatPr defaultColWidth="11.421875" defaultRowHeight="12.75"/>
  <cols>
    <col min="1" max="1" width="26.28125" style="18" customWidth="1"/>
    <col min="2" max="2" width="11.421875" style="18" customWidth="1"/>
    <col min="3" max="3" width="58.7109375" style="18" customWidth="1"/>
    <col min="4" max="16384" width="11.421875" style="18" customWidth="1"/>
  </cols>
  <sheetData>
    <row r="1" spans="1:3" ht="12.75">
      <c r="A1" s="177" t="s">
        <v>784</v>
      </c>
      <c r="B1" s="177" t="s">
        <v>1228</v>
      </c>
      <c r="C1" s="177" t="s">
        <v>785</v>
      </c>
    </row>
    <row r="2" spans="1:3" ht="12.75">
      <c r="A2" s="131"/>
      <c r="B2" s="131"/>
      <c r="C2" s="131"/>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I1017"/>
  <sheetViews>
    <sheetView zoomScale="115" zoomScaleNormal="115" zoomScalePageLayoutView="0" workbookViewId="0" topLeftCell="B348">
      <selection activeCell="B356" sqref="B356"/>
    </sheetView>
  </sheetViews>
  <sheetFormatPr defaultColWidth="11.421875" defaultRowHeight="12.75"/>
  <cols>
    <col min="1" max="1" width="8.28125" style="17" customWidth="1"/>
    <col min="2" max="3" width="92.28125" style="317" customWidth="1"/>
    <col min="4" max="16384" width="11.421875" style="17" customWidth="1"/>
  </cols>
  <sheetData>
    <row r="1" spans="1:3" ht="15">
      <c r="A1" s="460" t="s">
        <v>1025</v>
      </c>
      <c r="B1" s="310" t="s">
        <v>831</v>
      </c>
      <c r="C1" s="310" t="s">
        <v>1234</v>
      </c>
    </row>
    <row r="2" spans="1:3" ht="52.5">
      <c r="A2" s="309">
        <v>1</v>
      </c>
      <c r="B2" s="321" t="s">
        <v>1235</v>
      </c>
      <c r="C2" s="321" t="s">
        <v>715</v>
      </c>
    </row>
    <row r="3" spans="1:3" ht="18">
      <c r="A3" s="309">
        <v>2</v>
      </c>
      <c r="B3" s="276" t="s">
        <v>1236</v>
      </c>
      <c r="C3" s="276" t="s">
        <v>263</v>
      </c>
    </row>
    <row r="4" spans="1:3" ht="12.75">
      <c r="A4" s="309">
        <v>3</v>
      </c>
      <c r="B4" s="468" t="s">
        <v>1237</v>
      </c>
      <c r="C4" s="322" t="s">
        <v>264</v>
      </c>
    </row>
    <row r="5" spans="1:3" ht="12.75">
      <c r="A5" s="309">
        <v>4</v>
      </c>
      <c r="B5" s="468" t="s">
        <v>1238</v>
      </c>
      <c r="C5" s="322" t="s">
        <v>916</v>
      </c>
    </row>
    <row r="6" spans="1:3" ht="12.75">
      <c r="A6" s="309">
        <v>5</v>
      </c>
      <c r="B6" s="468" t="s">
        <v>1239</v>
      </c>
      <c r="C6" s="322" t="s">
        <v>265</v>
      </c>
    </row>
    <row r="7" spans="1:3" ht="12.75">
      <c r="A7" s="309">
        <v>6</v>
      </c>
      <c r="B7" s="468" t="s">
        <v>1242</v>
      </c>
      <c r="C7" s="322" t="s">
        <v>707</v>
      </c>
    </row>
    <row r="8" spans="1:3" ht="12.75">
      <c r="A8" s="309">
        <v>7</v>
      </c>
      <c r="B8" s="468" t="s">
        <v>1240</v>
      </c>
      <c r="C8" s="322" t="s">
        <v>146</v>
      </c>
    </row>
    <row r="9" spans="1:3" ht="12.75">
      <c r="A9" s="309" t="s">
        <v>1229</v>
      </c>
      <c r="B9" s="322" t="s">
        <v>721</v>
      </c>
      <c r="C9" s="322" t="s">
        <v>721</v>
      </c>
    </row>
    <row r="10" spans="1:3" ht="12.75">
      <c r="A10" s="309">
        <v>9</v>
      </c>
      <c r="B10" s="468" t="s">
        <v>1243</v>
      </c>
      <c r="C10" s="322" t="s">
        <v>716</v>
      </c>
    </row>
    <row r="11" spans="1:3" ht="12.75">
      <c r="A11" s="309" t="s">
        <v>1229</v>
      </c>
      <c r="B11" s="322" t="s">
        <v>717</v>
      </c>
      <c r="C11" s="322" t="s">
        <v>717</v>
      </c>
    </row>
    <row r="12" spans="1:3" ht="12.75">
      <c r="A12" s="309">
        <v>11</v>
      </c>
      <c r="B12" s="468" t="s">
        <v>1244</v>
      </c>
      <c r="C12" s="322" t="s">
        <v>718</v>
      </c>
    </row>
    <row r="13" spans="1:3" ht="12.75">
      <c r="A13" s="309" t="s">
        <v>1229</v>
      </c>
      <c r="B13" s="322" t="s">
        <v>719</v>
      </c>
      <c r="C13" s="322" t="s">
        <v>719</v>
      </c>
    </row>
    <row r="14" spans="1:3" ht="12.75">
      <c r="A14" s="309">
        <v>13</v>
      </c>
      <c r="B14" s="468" t="s">
        <v>1246</v>
      </c>
      <c r="C14" s="322" t="s">
        <v>720</v>
      </c>
    </row>
    <row r="15" spans="1:3" ht="12.75">
      <c r="A15" s="309">
        <v>14</v>
      </c>
      <c r="B15" s="468" t="s">
        <v>1247</v>
      </c>
      <c r="C15" s="322" t="s">
        <v>239</v>
      </c>
    </row>
    <row r="16" spans="1:3" ht="12.75">
      <c r="A16" s="309">
        <v>15</v>
      </c>
      <c r="B16" s="468" t="s">
        <v>1248</v>
      </c>
      <c r="C16" s="322" t="s">
        <v>245</v>
      </c>
    </row>
    <row r="17" spans="1:3" ht="12.75">
      <c r="A17" s="309">
        <v>16</v>
      </c>
      <c r="B17" s="468" t="s">
        <v>1249</v>
      </c>
      <c r="C17" s="322" t="s">
        <v>738</v>
      </c>
    </row>
    <row r="18" spans="1:3" ht="12.75">
      <c r="A18" s="309">
        <v>17</v>
      </c>
      <c r="B18" s="468" t="s">
        <v>1250</v>
      </c>
      <c r="C18" s="322" t="s">
        <v>259</v>
      </c>
    </row>
    <row r="19" spans="1:3" ht="12.75">
      <c r="A19" s="309">
        <v>18</v>
      </c>
      <c r="B19" s="468" t="s">
        <v>1251</v>
      </c>
      <c r="C19" s="322" t="s">
        <v>243</v>
      </c>
    </row>
    <row r="20" spans="1:3" ht="12.75">
      <c r="A20" s="309">
        <v>19</v>
      </c>
      <c r="B20" s="468" t="s">
        <v>1694</v>
      </c>
      <c r="C20" s="322" t="s">
        <v>145</v>
      </c>
    </row>
    <row r="21" spans="1:3" ht="12.75">
      <c r="A21" s="309">
        <v>20</v>
      </c>
      <c r="B21" s="3" t="s">
        <v>1695</v>
      </c>
      <c r="C21" s="3" t="s">
        <v>128</v>
      </c>
    </row>
    <row r="22" spans="1:3" ht="12.75">
      <c r="A22" s="309">
        <v>21</v>
      </c>
      <c r="B22" s="469" t="s">
        <v>1252</v>
      </c>
      <c r="C22" s="294" t="s">
        <v>830</v>
      </c>
    </row>
    <row r="23" spans="1:3" ht="12.75">
      <c r="A23" s="309">
        <v>22</v>
      </c>
      <c r="B23" s="470" t="s">
        <v>1253</v>
      </c>
      <c r="C23" s="272" t="s">
        <v>854</v>
      </c>
    </row>
    <row r="24" spans="1:3" ht="12.75">
      <c r="A24" s="309">
        <v>23</v>
      </c>
      <c r="B24" s="295" t="s">
        <v>1256</v>
      </c>
      <c r="C24" s="295" t="s">
        <v>853</v>
      </c>
    </row>
    <row r="25" spans="1:3" ht="26.25" thickBot="1">
      <c r="A25" s="309">
        <v>24</v>
      </c>
      <c r="B25" s="3" t="s">
        <v>1255</v>
      </c>
      <c r="C25" s="3" t="s">
        <v>223</v>
      </c>
    </row>
    <row r="26" spans="1:3" ht="13.5" thickBot="1">
      <c r="A26" s="309">
        <v>25</v>
      </c>
      <c r="B26" s="471" t="s">
        <v>1257</v>
      </c>
      <c r="C26" s="296" t="s">
        <v>224</v>
      </c>
    </row>
    <row r="27" spans="1:3" ht="25.5">
      <c r="A27" s="309">
        <v>26</v>
      </c>
      <c r="B27" s="471" t="s">
        <v>1258</v>
      </c>
      <c r="C27" s="296" t="s">
        <v>225</v>
      </c>
    </row>
    <row r="28" spans="1:3" ht="13.5" thickBot="1">
      <c r="A28" s="309">
        <v>27</v>
      </c>
      <c r="B28" s="3" t="s">
        <v>1259</v>
      </c>
      <c r="C28" s="3" t="s">
        <v>127</v>
      </c>
    </row>
    <row r="29" spans="1:3" ht="12.75">
      <c r="A29" s="309">
        <v>28</v>
      </c>
      <c r="B29" s="472" t="s">
        <v>1693</v>
      </c>
      <c r="C29" s="323" t="s">
        <v>123</v>
      </c>
    </row>
    <row r="30" spans="1:3" ht="12.75">
      <c r="A30" s="309">
        <v>29</v>
      </c>
      <c r="B30" s="473" t="s">
        <v>1260</v>
      </c>
      <c r="C30" s="324" t="s">
        <v>126</v>
      </c>
    </row>
    <row r="31" spans="1:3" ht="12.75">
      <c r="A31" s="309">
        <v>30</v>
      </c>
      <c r="B31" s="473" t="s">
        <v>1261</v>
      </c>
      <c r="C31" s="324" t="s">
        <v>124</v>
      </c>
    </row>
    <row r="32" spans="1:3" ht="13.5" thickBot="1">
      <c r="A32" s="309">
        <v>31</v>
      </c>
      <c r="B32" s="474" t="s">
        <v>1262</v>
      </c>
      <c r="C32" s="325" t="s">
        <v>125</v>
      </c>
    </row>
    <row r="33" spans="1:3" ht="18">
      <c r="A33" s="309">
        <v>32</v>
      </c>
      <c r="B33" s="297" t="s">
        <v>1263</v>
      </c>
      <c r="C33" s="297" t="s">
        <v>266</v>
      </c>
    </row>
    <row r="34" spans="1:3" ht="63.75">
      <c r="A34" s="309" t="s">
        <v>1229</v>
      </c>
      <c r="B34" s="270" t="s">
        <v>864</v>
      </c>
      <c r="C34" s="270" t="s">
        <v>864</v>
      </c>
    </row>
    <row r="35" spans="1:3" ht="12.75">
      <c r="A35" s="309" t="s">
        <v>1229</v>
      </c>
      <c r="B35" s="295" t="s">
        <v>865</v>
      </c>
      <c r="C35" s="295" t="s">
        <v>865</v>
      </c>
    </row>
    <row r="36" spans="1:3" ht="12.75">
      <c r="A36" s="309" t="s">
        <v>1229</v>
      </c>
      <c r="B36" s="322" t="s">
        <v>866</v>
      </c>
      <c r="C36" s="322" t="s">
        <v>866</v>
      </c>
    </row>
    <row r="37" spans="1:3" ht="38.25">
      <c r="A37" s="309">
        <v>36</v>
      </c>
      <c r="B37" s="295" t="s">
        <v>1269</v>
      </c>
      <c r="C37" s="295" t="s">
        <v>1014</v>
      </c>
    </row>
    <row r="38" spans="1:3" ht="12.75">
      <c r="A38" s="309" t="s">
        <v>1229</v>
      </c>
      <c r="B38" t="s">
        <v>1015</v>
      </c>
      <c r="C38" t="s">
        <v>1015</v>
      </c>
    </row>
    <row r="39" spans="1:3" ht="38.25">
      <c r="A39" s="309">
        <v>38</v>
      </c>
      <c r="B39" s="295" t="s">
        <v>1607</v>
      </c>
      <c r="C39" s="295" t="s">
        <v>867</v>
      </c>
    </row>
    <row r="40" spans="1:3" ht="38.25">
      <c r="A40" s="309">
        <v>39</v>
      </c>
      <c r="B40" s="311" t="s">
        <v>1608</v>
      </c>
      <c r="C40" s="311" t="s">
        <v>871</v>
      </c>
    </row>
    <row r="41" spans="1:3" ht="12.75">
      <c r="A41" s="309">
        <v>40</v>
      </c>
      <c r="B41" s="295" t="s">
        <v>1609</v>
      </c>
      <c r="C41" s="295" t="s">
        <v>868</v>
      </c>
    </row>
    <row r="42" spans="1:3" ht="102">
      <c r="A42" s="309">
        <v>41</v>
      </c>
      <c r="B42" s="311" t="s">
        <v>1610</v>
      </c>
      <c r="C42" s="311" t="s">
        <v>869</v>
      </c>
    </row>
    <row r="43" spans="1:3" ht="76.5">
      <c r="A43" s="309">
        <v>42</v>
      </c>
      <c r="B43" s="295" t="s">
        <v>1611</v>
      </c>
      <c r="C43" s="295" t="s">
        <v>872</v>
      </c>
    </row>
    <row r="44" spans="1:3" ht="25.5">
      <c r="A44" s="309">
        <v>43</v>
      </c>
      <c r="B44" s="295" t="s">
        <v>1615</v>
      </c>
      <c r="C44" s="295" t="s">
        <v>870</v>
      </c>
    </row>
    <row r="45" spans="1:3" ht="12.75">
      <c r="A45" s="309">
        <v>44</v>
      </c>
      <c r="B45" s="322" t="s">
        <v>750</v>
      </c>
      <c r="C45" s="322" t="s">
        <v>750</v>
      </c>
    </row>
    <row r="46" spans="1:3" ht="63.75">
      <c r="A46" s="309" t="s">
        <v>1229</v>
      </c>
      <c r="B46" s="270" t="s">
        <v>873</v>
      </c>
      <c r="C46" s="270" t="s">
        <v>873</v>
      </c>
    </row>
    <row r="47" spans="1:3" ht="38.25">
      <c r="A47" s="309" t="s">
        <v>1229</v>
      </c>
      <c r="B47" s="77" t="s">
        <v>874</v>
      </c>
      <c r="C47" s="77" t="s">
        <v>874</v>
      </c>
    </row>
    <row r="48" spans="1:3" ht="31.5">
      <c r="A48" s="309">
        <v>47</v>
      </c>
      <c r="B48" s="273" t="s">
        <v>1617</v>
      </c>
      <c r="C48" s="273" t="s">
        <v>150</v>
      </c>
    </row>
    <row r="49" spans="1:3" ht="63.75">
      <c r="A49" s="309" t="s">
        <v>1229</v>
      </c>
      <c r="B49" s="77" t="s">
        <v>173</v>
      </c>
      <c r="C49" s="77" t="s">
        <v>173</v>
      </c>
    </row>
    <row r="50" spans="1:3" ht="38.25">
      <c r="A50" s="309">
        <v>49</v>
      </c>
      <c r="B50" s="272" t="s">
        <v>1619</v>
      </c>
      <c r="C50" s="272" t="s">
        <v>922</v>
      </c>
    </row>
    <row r="51" spans="1:3" ht="38.25">
      <c r="A51" s="309">
        <v>50</v>
      </c>
      <c r="B51" s="272" t="s">
        <v>1620</v>
      </c>
      <c r="C51" s="272" t="s">
        <v>799</v>
      </c>
    </row>
    <row r="52" spans="1:3" ht="38.25">
      <c r="A52" s="309">
        <v>51</v>
      </c>
      <c r="B52" s="270" t="s">
        <v>1621</v>
      </c>
      <c r="C52" s="270" t="s">
        <v>876</v>
      </c>
    </row>
    <row r="53" spans="1:3" ht="12.75">
      <c r="A53" s="309">
        <v>52</v>
      </c>
      <c r="B53" s="295" t="s">
        <v>1622</v>
      </c>
      <c r="C53" s="295" t="s">
        <v>875</v>
      </c>
    </row>
    <row r="54" spans="1:3" ht="12.75">
      <c r="A54" s="309">
        <v>53</v>
      </c>
      <c r="B54" s="272" t="s">
        <v>1623</v>
      </c>
      <c r="C54" s="272" t="s">
        <v>215</v>
      </c>
    </row>
    <row r="55" spans="1:3" ht="38.25">
      <c r="A55" s="309">
        <v>54</v>
      </c>
      <c r="B55" s="298" t="s">
        <v>1624</v>
      </c>
      <c r="C55" s="298" t="s">
        <v>151</v>
      </c>
    </row>
    <row r="56" spans="1:3" ht="102">
      <c r="A56" s="309">
        <v>55</v>
      </c>
      <c r="B56" s="270" t="s">
        <v>1625</v>
      </c>
      <c r="C56" s="270" t="s">
        <v>877</v>
      </c>
    </row>
    <row r="57" spans="1:3" ht="76.5">
      <c r="A57" s="309">
        <v>56</v>
      </c>
      <c r="B57" s="270" t="s">
        <v>1626</v>
      </c>
      <c r="C57" s="270" t="s">
        <v>878</v>
      </c>
    </row>
    <row r="58" spans="1:3" ht="25.5">
      <c r="A58" s="309">
        <v>57</v>
      </c>
      <c r="B58" s="270" t="s">
        <v>1627</v>
      </c>
      <c r="C58" s="270" t="s">
        <v>275</v>
      </c>
    </row>
    <row r="59" spans="1:3" ht="25.5">
      <c r="A59" s="309">
        <v>58</v>
      </c>
      <c r="B59" s="470" t="s">
        <v>1628</v>
      </c>
      <c r="C59" s="272" t="s">
        <v>152</v>
      </c>
    </row>
    <row r="60" spans="1:3" ht="89.25">
      <c r="A60" s="309">
        <v>59</v>
      </c>
      <c r="B60" s="77" t="s">
        <v>1629</v>
      </c>
      <c r="C60" s="77" t="s">
        <v>1221</v>
      </c>
    </row>
    <row r="61" spans="1:3" ht="15.75">
      <c r="A61" s="309">
        <v>60</v>
      </c>
      <c r="B61" s="271" t="s">
        <v>1630</v>
      </c>
      <c r="C61" s="271" t="s">
        <v>153</v>
      </c>
    </row>
    <row r="62" spans="1:3" ht="12.75">
      <c r="A62" s="309">
        <v>61</v>
      </c>
      <c r="B62" s="77" t="s">
        <v>1631</v>
      </c>
      <c r="C62" s="77" t="s">
        <v>154</v>
      </c>
    </row>
    <row r="63" spans="1:3" ht="12.75">
      <c r="A63" s="309">
        <v>62</v>
      </c>
      <c r="B63" s="295" t="s">
        <v>1631</v>
      </c>
      <c r="C63" s="295" t="s">
        <v>156</v>
      </c>
    </row>
    <row r="64" spans="1:3" ht="12.75">
      <c r="A64" s="309">
        <v>63</v>
      </c>
      <c r="B64" s="322" t="s">
        <v>155</v>
      </c>
      <c r="C64" s="322" t="s">
        <v>155</v>
      </c>
    </row>
    <row r="65" spans="1:3" ht="12.75">
      <c r="A65" s="309">
        <v>64</v>
      </c>
      <c r="B65" s="295" t="s">
        <v>1632</v>
      </c>
      <c r="C65" s="295" t="s">
        <v>157</v>
      </c>
    </row>
    <row r="66" spans="1:3" ht="12.75">
      <c r="A66" s="309">
        <v>65</v>
      </c>
      <c r="B66" s="322" t="s">
        <v>879</v>
      </c>
      <c r="C66" s="322" t="s">
        <v>879</v>
      </c>
    </row>
    <row r="67" spans="1:3" ht="12.75">
      <c r="A67" s="309">
        <v>66</v>
      </c>
      <c r="B67" s="270" t="s">
        <v>1633</v>
      </c>
      <c r="C67" s="270" t="s">
        <v>163</v>
      </c>
    </row>
    <row r="68" spans="1:3" ht="12.75">
      <c r="A68" s="309">
        <v>67</v>
      </c>
      <c r="B68" s="322" t="s">
        <v>749</v>
      </c>
      <c r="C68" s="322" t="s">
        <v>749</v>
      </c>
    </row>
    <row r="69" spans="1:3" ht="12.75">
      <c r="A69" s="309">
        <v>68</v>
      </c>
      <c r="B69" s="295" t="s">
        <v>1634</v>
      </c>
      <c r="C69" s="295" t="s">
        <v>158</v>
      </c>
    </row>
    <row r="70" spans="1:3" ht="12.75">
      <c r="A70" s="309">
        <v>69</v>
      </c>
      <c r="B70" s="77" t="s">
        <v>1635</v>
      </c>
      <c r="C70" s="77" t="s">
        <v>159</v>
      </c>
    </row>
    <row r="71" spans="1:3" ht="12.75">
      <c r="A71" s="309">
        <v>70</v>
      </c>
      <c r="B71" s="485" t="s">
        <v>1636</v>
      </c>
      <c r="C71" s="326" t="s">
        <v>160</v>
      </c>
    </row>
    <row r="72" spans="1:3" ht="12.75">
      <c r="A72" s="309">
        <v>71</v>
      </c>
      <c r="B72" s="470" t="s">
        <v>1637</v>
      </c>
      <c r="C72" s="272" t="s">
        <v>161</v>
      </c>
    </row>
    <row r="73" spans="1:3" ht="12.75">
      <c r="A73" s="309">
        <v>72</v>
      </c>
      <c r="B73" s="486" t="s">
        <v>1638</v>
      </c>
      <c r="C73" s="326" t="s">
        <v>162</v>
      </c>
    </row>
    <row r="74" spans="1:3" ht="15.75">
      <c r="A74" s="309">
        <v>73</v>
      </c>
      <c r="B74" s="271" t="s">
        <v>1639</v>
      </c>
      <c r="C74" s="271" t="s">
        <v>164</v>
      </c>
    </row>
    <row r="75" spans="1:3" ht="76.5">
      <c r="A75" s="309">
        <v>74</v>
      </c>
      <c r="B75" s="470" t="s">
        <v>1640</v>
      </c>
      <c r="C75" s="272" t="s">
        <v>165</v>
      </c>
    </row>
    <row r="76" spans="1:3" ht="51">
      <c r="A76" s="309">
        <v>75</v>
      </c>
      <c r="B76" s="470" t="s">
        <v>1642</v>
      </c>
      <c r="C76" s="272" t="s">
        <v>723</v>
      </c>
    </row>
    <row r="77" spans="1:3" ht="63.75">
      <c r="A77" s="309">
        <v>76</v>
      </c>
      <c r="B77" s="470" t="s">
        <v>1643</v>
      </c>
      <c r="C77" s="272" t="s">
        <v>800</v>
      </c>
    </row>
    <row r="78" spans="1:3" ht="12.75">
      <c r="A78" s="309">
        <v>77</v>
      </c>
      <c r="B78" s="299" t="s">
        <v>1644</v>
      </c>
      <c r="C78" s="299" t="s">
        <v>722</v>
      </c>
    </row>
    <row r="79" spans="1:3" ht="12.75">
      <c r="A79" s="309">
        <v>78</v>
      </c>
      <c r="B79" s="269" t="s">
        <v>1645</v>
      </c>
      <c r="C79" s="269" t="s">
        <v>166</v>
      </c>
    </row>
    <row r="80" spans="1:3" ht="12.75">
      <c r="A80" s="309">
        <v>79</v>
      </c>
      <c r="B80" s="280" t="s">
        <v>1646</v>
      </c>
      <c r="C80" s="280" t="s">
        <v>167</v>
      </c>
    </row>
    <row r="81" spans="1:3" ht="12.75">
      <c r="A81" s="309">
        <v>80</v>
      </c>
      <c r="B81" s="300" t="s">
        <v>1647</v>
      </c>
      <c r="C81" s="300" t="s">
        <v>168</v>
      </c>
    </row>
    <row r="82" spans="1:3" ht="25.5">
      <c r="A82" s="309">
        <v>81</v>
      </c>
      <c r="B82" s="280" t="s">
        <v>1648</v>
      </c>
      <c r="C82" s="280" t="s">
        <v>170</v>
      </c>
    </row>
    <row r="83" spans="1:3" ht="12.75">
      <c r="A83" s="309">
        <v>82</v>
      </c>
      <c r="B83" s="301" t="s">
        <v>1649</v>
      </c>
      <c r="C83" s="301" t="s">
        <v>882</v>
      </c>
    </row>
    <row r="84" spans="1:3" ht="25.5">
      <c r="A84" s="309">
        <v>83</v>
      </c>
      <c r="B84" s="301" t="s">
        <v>1650</v>
      </c>
      <c r="C84" s="301" t="s">
        <v>880</v>
      </c>
    </row>
    <row r="85" spans="1:3" ht="25.5">
      <c r="A85" s="309">
        <v>84</v>
      </c>
      <c r="B85" s="301" t="s">
        <v>1651</v>
      </c>
      <c r="C85" s="301" t="s">
        <v>881</v>
      </c>
    </row>
    <row r="86" spans="1:3" ht="25.5">
      <c r="A86" s="309">
        <v>85</v>
      </c>
      <c r="B86" s="280" t="s">
        <v>1652</v>
      </c>
      <c r="C86" s="280" t="s">
        <v>177</v>
      </c>
    </row>
    <row r="87" spans="1:3" ht="15.75">
      <c r="A87" s="309">
        <v>86</v>
      </c>
      <c r="B87" s="271" t="s">
        <v>1653</v>
      </c>
      <c r="C87" s="271" t="s">
        <v>276</v>
      </c>
    </row>
    <row r="88" spans="1:3" ht="18">
      <c r="A88" s="309">
        <v>87</v>
      </c>
      <c r="B88" s="327" t="s">
        <v>1272</v>
      </c>
      <c r="C88" s="327" t="s">
        <v>855</v>
      </c>
    </row>
    <row r="89" spans="1:3" ht="15.75">
      <c r="A89" s="309">
        <v>88</v>
      </c>
      <c r="B89" s="328" t="s">
        <v>1273</v>
      </c>
      <c r="C89" s="328" t="s">
        <v>267</v>
      </c>
    </row>
    <row r="90" spans="1:3" ht="22.5">
      <c r="A90" s="309">
        <v>89</v>
      </c>
      <c r="B90" s="32" t="s">
        <v>1274</v>
      </c>
      <c r="C90" s="32" t="s">
        <v>856</v>
      </c>
    </row>
    <row r="91" spans="1:3" ht="45">
      <c r="A91" s="309">
        <v>90</v>
      </c>
      <c r="B91" s="32" t="s">
        <v>1275</v>
      </c>
      <c r="C91" s="32" t="s">
        <v>886</v>
      </c>
    </row>
    <row r="92" spans="1:3" ht="22.5">
      <c r="A92" s="309">
        <v>91</v>
      </c>
      <c r="B92" s="32" t="s">
        <v>1276</v>
      </c>
      <c r="C92" s="32" t="s">
        <v>857</v>
      </c>
    </row>
    <row r="93" spans="1:3" ht="56.25">
      <c r="A93" s="309">
        <v>92</v>
      </c>
      <c r="B93" s="32" t="s">
        <v>1277</v>
      </c>
      <c r="C93" s="32" t="s">
        <v>887</v>
      </c>
    </row>
    <row r="94" spans="1:3" ht="12.75">
      <c r="A94" s="309">
        <v>93</v>
      </c>
      <c r="B94" s="35" t="s">
        <v>1278</v>
      </c>
      <c r="C94" s="35" t="s">
        <v>705</v>
      </c>
    </row>
    <row r="95" spans="1:3" ht="12.75">
      <c r="A95" s="309">
        <v>94</v>
      </c>
      <c r="B95" s="35" t="s">
        <v>1279</v>
      </c>
      <c r="C95" s="35" t="s">
        <v>858</v>
      </c>
    </row>
    <row r="96" spans="1:3" ht="12.75">
      <c r="A96" s="309">
        <v>95</v>
      </c>
      <c r="B96" s="35" t="s">
        <v>1280</v>
      </c>
      <c r="C96" s="35" t="s">
        <v>859</v>
      </c>
    </row>
    <row r="97" spans="1:3" ht="22.5">
      <c r="A97" s="309">
        <v>96</v>
      </c>
      <c r="B97" s="35" t="s">
        <v>1281</v>
      </c>
      <c r="C97" s="35" t="s">
        <v>706</v>
      </c>
    </row>
    <row r="98" spans="1:3" ht="12.75">
      <c r="A98" s="309">
        <v>97</v>
      </c>
      <c r="B98" s="274" t="s">
        <v>1282</v>
      </c>
      <c r="C98" s="274" t="s">
        <v>883</v>
      </c>
    </row>
    <row r="99" spans="1:3" ht="36">
      <c r="A99" s="309">
        <v>98</v>
      </c>
      <c r="B99" s="276" t="s">
        <v>1284</v>
      </c>
      <c r="C99" s="276" t="s">
        <v>269</v>
      </c>
    </row>
    <row r="100" spans="1:3" ht="15.75">
      <c r="A100" s="309">
        <v>99</v>
      </c>
      <c r="B100" s="314" t="s">
        <v>1285</v>
      </c>
      <c r="C100" s="314" t="s">
        <v>253</v>
      </c>
    </row>
    <row r="101" spans="1:3" ht="12.75">
      <c r="A101" s="309">
        <v>100</v>
      </c>
      <c r="B101" s="269" t="s">
        <v>1286</v>
      </c>
      <c r="C101" s="269" t="s">
        <v>708</v>
      </c>
    </row>
    <row r="102" spans="1:3" ht="25.5">
      <c r="A102" s="309">
        <v>101</v>
      </c>
      <c r="B102" s="319" t="s">
        <v>657</v>
      </c>
      <c r="C102" s="319" t="s">
        <v>657</v>
      </c>
    </row>
    <row r="103" spans="1:3" ht="12.75">
      <c r="A103" s="309">
        <v>102</v>
      </c>
      <c r="B103" s="100" t="s">
        <v>1287</v>
      </c>
      <c r="C103" s="100" t="s">
        <v>130</v>
      </c>
    </row>
    <row r="104" spans="1:3" ht="12.75">
      <c r="A104" s="309">
        <v>103</v>
      </c>
      <c r="B104" s="269" t="s">
        <v>1288</v>
      </c>
      <c r="C104" s="269" t="s">
        <v>129</v>
      </c>
    </row>
    <row r="105" spans="1:3" ht="12.75">
      <c r="A105" s="309" t="s">
        <v>1229</v>
      </c>
      <c r="B105" s="100" t="s">
        <v>665</v>
      </c>
      <c r="C105" s="100" t="s">
        <v>665</v>
      </c>
    </row>
    <row r="106" spans="1:3" ht="12.75">
      <c r="A106" s="309">
        <v>105</v>
      </c>
      <c r="B106" s="269" t="s">
        <v>1289</v>
      </c>
      <c r="C106" s="269" t="s">
        <v>135</v>
      </c>
    </row>
    <row r="107" spans="1:3" ht="56.25">
      <c r="A107" s="309">
        <v>106</v>
      </c>
      <c r="B107" s="100" t="s">
        <v>1290</v>
      </c>
      <c r="C107" s="100" t="s">
        <v>888</v>
      </c>
    </row>
    <row r="108" spans="1:3" ht="12.75">
      <c r="A108" s="309">
        <v>107</v>
      </c>
      <c r="B108" s="269" t="s">
        <v>1291</v>
      </c>
      <c r="C108" s="269" t="s">
        <v>134</v>
      </c>
    </row>
    <row r="109" spans="1:3" ht="33.75">
      <c r="A109" s="309">
        <v>108</v>
      </c>
      <c r="B109" s="275" t="s">
        <v>1292</v>
      </c>
      <c r="C109" s="275" t="s">
        <v>270</v>
      </c>
    </row>
    <row r="110" spans="1:3" ht="12.75">
      <c r="A110" s="309">
        <v>109</v>
      </c>
      <c r="B110" s="312" t="s">
        <v>1293</v>
      </c>
      <c r="C110" s="312" t="s">
        <v>889</v>
      </c>
    </row>
    <row r="111" spans="1:3" ht="22.5">
      <c r="A111" s="309">
        <v>110</v>
      </c>
      <c r="B111" s="287" t="s">
        <v>1294</v>
      </c>
      <c r="C111" s="287" t="s">
        <v>890</v>
      </c>
    </row>
    <row r="112" spans="1:3" ht="25.5">
      <c r="A112" s="309">
        <v>111</v>
      </c>
      <c r="B112" s="468" t="s">
        <v>1295</v>
      </c>
      <c r="C112" s="322" t="s">
        <v>149</v>
      </c>
    </row>
    <row r="113" spans="1:3" ht="38.25">
      <c r="A113" s="309">
        <v>112</v>
      </c>
      <c r="B113" s="269" t="s">
        <v>1296</v>
      </c>
      <c r="C113" s="269" t="s">
        <v>709</v>
      </c>
    </row>
    <row r="114" spans="1:3" ht="22.5">
      <c r="A114" s="309" t="s">
        <v>1229</v>
      </c>
      <c r="B114" s="100" t="s">
        <v>180</v>
      </c>
      <c r="C114" s="100" t="s">
        <v>180</v>
      </c>
    </row>
    <row r="115" spans="1:3" ht="25.5">
      <c r="A115" s="309">
        <v>114</v>
      </c>
      <c r="B115" s="269" t="s">
        <v>1298</v>
      </c>
      <c r="C115" s="269" t="s">
        <v>710</v>
      </c>
    </row>
    <row r="116" spans="1:3" ht="33.75">
      <c r="A116" s="309">
        <v>115</v>
      </c>
      <c r="B116" s="100" t="s">
        <v>1299</v>
      </c>
      <c r="C116" s="100" t="s">
        <v>141</v>
      </c>
    </row>
    <row r="117" spans="1:3" ht="38.25">
      <c r="A117" s="309">
        <v>116</v>
      </c>
      <c r="B117" s="269" t="s">
        <v>1300</v>
      </c>
      <c r="C117" s="269" t="s">
        <v>661</v>
      </c>
    </row>
    <row r="118" spans="1:3" ht="38.25">
      <c r="A118" s="309">
        <v>117</v>
      </c>
      <c r="B118" s="319" t="s">
        <v>659</v>
      </c>
      <c r="C118" s="319" t="s">
        <v>659</v>
      </c>
    </row>
    <row r="119" spans="1:3" ht="33.75">
      <c r="A119" s="309" t="s">
        <v>1229</v>
      </c>
      <c r="B119" s="100" t="s">
        <v>192</v>
      </c>
      <c r="C119" s="100" t="s">
        <v>192</v>
      </c>
    </row>
    <row r="120" spans="1:3" ht="12.75">
      <c r="A120" s="309" t="s">
        <v>1229</v>
      </c>
      <c r="B120" s="269" t="s">
        <v>292</v>
      </c>
      <c r="C120" s="269" t="s">
        <v>292</v>
      </c>
    </row>
    <row r="121" spans="1:3" ht="12.75">
      <c r="A121" s="309">
        <v>120</v>
      </c>
      <c r="B121" s="100" t="s">
        <v>1306</v>
      </c>
      <c r="C121" s="100" t="s">
        <v>191</v>
      </c>
    </row>
    <row r="122" spans="1:3" ht="12.75">
      <c r="A122" s="309" t="s">
        <v>1229</v>
      </c>
      <c r="B122" s="269" t="s">
        <v>184</v>
      </c>
      <c r="C122" s="269" t="s">
        <v>184</v>
      </c>
    </row>
    <row r="123" spans="1:3" ht="33.75">
      <c r="A123" s="309">
        <v>122</v>
      </c>
      <c r="B123" s="100" t="s">
        <v>1309</v>
      </c>
      <c r="C123" s="100" t="s">
        <v>190</v>
      </c>
    </row>
    <row r="124" spans="1:3" ht="25.5">
      <c r="A124" s="309">
        <v>123</v>
      </c>
      <c r="B124" s="269" t="s">
        <v>1310</v>
      </c>
      <c r="C124" s="269" t="s">
        <v>171</v>
      </c>
    </row>
    <row r="125" spans="1:3" ht="12.75">
      <c r="A125" s="309">
        <v>124</v>
      </c>
      <c r="B125" s="313" t="s">
        <v>1314</v>
      </c>
      <c r="C125" s="313" t="s">
        <v>655</v>
      </c>
    </row>
    <row r="126" spans="1:3" ht="12.75">
      <c r="A126" s="309">
        <v>125</v>
      </c>
      <c r="B126" s="313" t="s">
        <v>1311</v>
      </c>
      <c r="C126" s="313" t="s">
        <v>193</v>
      </c>
    </row>
    <row r="127" spans="1:3" ht="12.75">
      <c r="A127" s="309">
        <v>126</v>
      </c>
      <c r="B127" s="313" t="s">
        <v>1312</v>
      </c>
      <c r="C127" s="313" t="s">
        <v>174</v>
      </c>
    </row>
    <row r="128" spans="1:3" ht="12.75">
      <c r="A128" s="309">
        <v>127</v>
      </c>
      <c r="B128" s="313" t="s">
        <v>1313</v>
      </c>
      <c r="C128" s="313" t="s">
        <v>656</v>
      </c>
    </row>
    <row r="129" spans="1:3" ht="12.75">
      <c r="A129" s="309">
        <v>128</v>
      </c>
      <c r="B129" s="269" t="s">
        <v>1322</v>
      </c>
      <c r="C129" s="269" t="s">
        <v>194</v>
      </c>
    </row>
    <row r="130" spans="1:3" ht="12.75">
      <c r="A130" s="309">
        <v>129</v>
      </c>
      <c r="B130" s="313" t="s">
        <v>1323</v>
      </c>
      <c r="C130" s="313" t="s">
        <v>195</v>
      </c>
    </row>
    <row r="131" spans="1:3" ht="12.75">
      <c r="A131" s="309">
        <v>130</v>
      </c>
      <c r="B131" s="313" t="s">
        <v>1324</v>
      </c>
      <c r="C131" s="313" t="s">
        <v>196</v>
      </c>
    </row>
    <row r="132" spans="1:3" ht="12.75">
      <c r="A132" s="309">
        <v>131</v>
      </c>
      <c r="B132" s="313" t="s">
        <v>1325</v>
      </c>
      <c r="C132" s="313" t="s">
        <v>197</v>
      </c>
    </row>
    <row r="133" spans="1:3" ht="12.75">
      <c r="A133" s="309">
        <v>132</v>
      </c>
      <c r="B133" s="313" t="s">
        <v>1326</v>
      </c>
      <c r="C133" s="313" t="s">
        <v>198</v>
      </c>
    </row>
    <row r="134" spans="1:3" ht="12.75">
      <c r="A134" s="309">
        <v>133</v>
      </c>
      <c r="B134" s="313" t="s">
        <v>1327</v>
      </c>
      <c r="C134" s="313" t="s">
        <v>199</v>
      </c>
    </row>
    <row r="135" spans="1:3" ht="12.75">
      <c r="A135" s="309">
        <v>134</v>
      </c>
      <c r="B135" s="313" t="s">
        <v>1328</v>
      </c>
      <c r="C135" s="313" t="s">
        <v>200</v>
      </c>
    </row>
    <row r="136" spans="1:3" ht="12.75">
      <c r="A136" s="309">
        <v>135</v>
      </c>
      <c r="B136" s="313" t="s">
        <v>1329</v>
      </c>
      <c r="C136" s="313" t="s">
        <v>238</v>
      </c>
    </row>
    <row r="137" spans="1:3" ht="25.5">
      <c r="A137" s="309" t="s">
        <v>1229</v>
      </c>
      <c r="B137" s="269" t="s">
        <v>216</v>
      </c>
      <c r="C137" s="269" t="s">
        <v>216</v>
      </c>
    </row>
    <row r="138" spans="1:3" ht="25.5">
      <c r="A138" s="309">
        <v>137</v>
      </c>
      <c r="B138" s="269" t="s">
        <v>1331</v>
      </c>
      <c r="C138" s="269" t="s">
        <v>203</v>
      </c>
    </row>
    <row r="139" spans="1:3" ht="33.75">
      <c r="A139" s="309">
        <v>138</v>
      </c>
      <c r="B139" s="302" t="s">
        <v>1332</v>
      </c>
      <c r="C139" s="302" t="s">
        <v>891</v>
      </c>
    </row>
    <row r="140" spans="1:3" ht="38.25">
      <c r="A140" s="309">
        <v>139</v>
      </c>
      <c r="B140" s="329" t="s">
        <v>1336</v>
      </c>
      <c r="C140" s="329" t="s">
        <v>144</v>
      </c>
    </row>
    <row r="141" spans="1:3" ht="12.75">
      <c r="A141" s="309" t="s">
        <v>1229</v>
      </c>
      <c r="B141" s="269" t="s">
        <v>202</v>
      </c>
      <c r="C141" s="269" t="s">
        <v>202</v>
      </c>
    </row>
    <row r="142" spans="1:3" ht="33.75">
      <c r="A142" s="309">
        <v>141</v>
      </c>
      <c r="B142" s="302" t="s">
        <v>1338</v>
      </c>
      <c r="C142" s="302" t="s">
        <v>923</v>
      </c>
    </row>
    <row r="143" spans="1:3" ht="12.75">
      <c r="A143" s="309">
        <v>142</v>
      </c>
      <c r="B143" s="313" t="s">
        <v>1339</v>
      </c>
      <c r="C143" s="313" t="s">
        <v>293</v>
      </c>
    </row>
    <row r="144" spans="1:3" ht="22.5">
      <c r="A144" s="309">
        <v>143</v>
      </c>
      <c r="B144" s="302" t="s">
        <v>1342</v>
      </c>
      <c r="C144" s="302" t="s">
        <v>206</v>
      </c>
    </row>
    <row r="145" spans="1:3" ht="12.75">
      <c r="A145" s="309">
        <v>144</v>
      </c>
      <c r="B145" s="313" t="s">
        <v>1340</v>
      </c>
      <c r="C145" s="313" t="s">
        <v>294</v>
      </c>
    </row>
    <row r="146" spans="1:3" ht="12.75">
      <c r="A146" s="309">
        <v>145</v>
      </c>
      <c r="B146" s="313" t="s">
        <v>1341</v>
      </c>
      <c r="C146" s="313" t="s">
        <v>295</v>
      </c>
    </row>
    <row r="147" spans="1:3" ht="12.75">
      <c r="A147" s="309">
        <v>146</v>
      </c>
      <c r="B147" s="330" t="s">
        <v>1343</v>
      </c>
      <c r="C147" s="330" t="s">
        <v>658</v>
      </c>
    </row>
    <row r="148" spans="1:3" ht="15.75">
      <c r="A148" s="309">
        <v>147</v>
      </c>
      <c r="B148" s="314" t="s">
        <v>1716</v>
      </c>
      <c r="C148" s="314" t="s">
        <v>711</v>
      </c>
    </row>
    <row r="149" spans="1:3" ht="25.5">
      <c r="A149" s="309">
        <v>148</v>
      </c>
      <c r="B149" s="269" t="s">
        <v>1344</v>
      </c>
      <c r="C149" s="269" t="s">
        <v>237</v>
      </c>
    </row>
    <row r="150" spans="1:3" ht="33.75">
      <c r="A150" s="309">
        <v>149</v>
      </c>
      <c r="B150" s="302" t="s">
        <v>1345</v>
      </c>
      <c r="C150" s="302" t="s">
        <v>712</v>
      </c>
    </row>
    <row r="151" spans="1:3" ht="12.75">
      <c r="A151" s="309">
        <v>150</v>
      </c>
      <c r="B151" s="269" t="s">
        <v>1346</v>
      </c>
      <c r="C151" s="269" t="s">
        <v>695</v>
      </c>
    </row>
    <row r="152" spans="1:3" ht="12.75">
      <c r="A152" s="309">
        <v>151</v>
      </c>
      <c r="B152" s="269" t="s">
        <v>1347</v>
      </c>
      <c r="C152" s="269" t="s">
        <v>696</v>
      </c>
    </row>
    <row r="153" spans="1:3" ht="12.75">
      <c r="A153" s="309">
        <v>152</v>
      </c>
      <c r="B153" s="269" t="s">
        <v>1348</v>
      </c>
      <c r="C153" s="269" t="s">
        <v>697</v>
      </c>
    </row>
    <row r="154" spans="1:3" ht="12.75">
      <c r="A154" s="309">
        <v>153</v>
      </c>
      <c r="B154" s="269" t="s">
        <v>1349</v>
      </c>
      <c r="C154" s="269" t="s">
        <v>208</v>
      </c>
    </row>
    <row r="155" spans="1:3" ht="12.75">
      <c r="A155" s="309">
        <v>154</v>
      </c>
      <c r="B155" s="269" t="s">
        <v>1350</v>
      </c>
      <c r="C155" s="269" t="s">
        <v>209</v>
      </c>
    </row>
    <row r="156" spans="1:3" ht="12.75">
      <c r="A156" s="309">
        <v>155</v>
      </c>
      <c r="B156" s="269" t="s">
        <v>1351</v>
      </c>
      <c r="C156" s="269" t="s">
        <v>210</v>
      </c>
    </row>
    <row r="157" spans="1:3" ht="12.75">
      <c r="A157" s="309">
        <v>156</v>
      </c>
      <c r="B157" s="269" t="s">
        <v>1352</v>
      </c>
      <c r="C157" s="269" t="s">
        <v>211</v>
      </c>
    </row>
    <row r="158" spans="1:3" ht="25.5">
      <c r="A158" s="309">
        <v>157</v>
      </c>
      <c r="B158" s="468" t="s">
        <v>1353</v>
      </c>
      <c r="C158" s="322" t="s">
        <v>795</v>
      </c>
    </row>
    <row r="159" spans="1:3" ht="12.75">
      <c r="A159" s="309">
        <v>158</v>
      </c>
      <c r="B159" s="269" t="s">
        <v>1354</v>
      </c>
      <c r="C159" s="269" t="s">
        <v>23</v>
      </c>
    </row>
    <row r="160" spans="1:3" ht="51">
      <c r="A160" s="309">
        <v>159</v>
      </c>
      <c r="B160" s="272" t="s">
        <v>713</v>
      </c>
      <c r="C160" s="272" t="s">
        <v>713</v>
      </c>
    </row>
    <row r="161" spans="1:3" ht="33.75">
      <c r="A161" s="309">
        <v>160</v>
      </c>
      <c r="B161" s="302" t="s">
        <v>1355</v>
      </c>
      <c r="C161" s="302" t="s">
        <v>5</v>
      </c>
    </row>
    <row r="162" spans="1:3" ht="12.75">
      <c r="A162" s="309">
        <v>161</v>
      </c>
      <c r="B162" s="3" t="s">
        <v>1356</v>
      </c>
      <c r="C162" s="3" t="s">
        <v>698</v>
      </c>
    </row>
    <row r="163" spans="1:3" ht="12.75">
      <c r="A163" s="309">
        <v>162</v>
      </c>
      <c r="B163" s="3" t="s">
        <v>1357</v>
      </c>
      <c r="C163" s="3" t="s">
        <v>699</v>
      </c>
    </row>
    <row r="164" spans="1:3" ht="12.75">
      <c r="A164" s="309">
        <v>163</v>
      </c>
      <c r="B164" s="3" t="s">
        <v>1358</v>
      </c>
      <c r="C164" s="3" t="s">
        <v>700</v>
      </c>
    </row>
    <row r="165" spans="1:3" ht="12.75">
      <c r="A165" s="309">
        <v>164</v>
      </c>
      <c r="B165" s="3" t="s">
        <v>1359</v>
      </c>
      <c r="C165" s="3" t="s">
        <v>701</v>
      </c>
    </row>
    <row r="166" spans="1:3" ht="12.75">
      <c r="A166" s="309">
        <v>165</v>
      </c>
      <c r="B166" s="3" t="s">
        <v>1360</v>
      </c>
      <c r="C166" s="3" t="s">
        <v>702</v>
      </c>
    </row>
    <row r="167" spans="1:3" ht="12.75">
      <c r="A167" s="309">
        <v>166</v>
      </c>
      <c r="B167" s="3" t="s">
        <v>1361</v>
      </c>
      <c r="C167" s="3" t="s">
        <v>703</v>
      </c>
    </row>
    <row r="168" spans="1:3" ht="12.75">
      <c r="A168" s="309">
        <v>167</v>
      </c>
      <c r="B168" s="331" t="s">
        <v>1362</v>
      </c>
      <c r="C168" s="331" t="s">
        <v>920</v>
      </c>
    </row>
    <row r="169" spans="1:3" ht="18">
      <c r="A169" s="309">
        <v>168</v>
      </c>
      <c r="B169" s="276" t="s">
        <v>1365</v>
      </c>
      <c r="C169" s="276" t="s">
        <v>142</v>
      </c>
    </row>
    <row r="170" spans="1:3" ht="15.75">
      <c r="A170" s="309">
        <v>169</v>
      </c>
      <c r="B170" s="314" t="s">
        <v>1366</v>
      </c>
      <c r="C170" s="314" t="s">
        <v>290</v>
      </c>
    </row>
    <row r="171" spans="1:3" ht="15.75">
      <c r="A171" s="309">
        <v>170</v>
      </c>
      <c r="B171" s="315" t="s">
        <v>1367</v>
      </c>
      <c r="C171" s="315" t="s">
        <v>212</v>
      </c>
    </row>
    <row r="172" spans="1:3" ht="25.5">
      <c r="A172" s="309">
        <v>171</v>
      </c>
      <c r="B172" s="269" t="s">
        <v>1369</v>
      </c>
      <c r="C172" s="269" t="s">
        <v>714</v>
      </c>
    </row>
    <row r="173" spans="1:3" ht="33.75">
      <c r="A173" s="309" t="s">
        <v>1229</v>
      </c>
      <c r="B173" s="277" t="s">
        <v>213</v>
      </c>
      <c r="C173" s="277" t="s">
        <v>213</v>
      </c>
    </row>
    <row r="174" spans="1:3" ht="33.75">
      <c r="A174" s="309">
        <v>173</v>
      </c>
      <c r="B174" s="277" t="s">
        <v>1371</v>
      </c>
      <c r="C174" s="277" t="s">
        <v>214</v>
      </c>
    </row>
    <row r="175" spans="1:3" ht="33.75">
      <c r="A175" s="309">
        <v>174</v>
      </c>
      <c r="B175" s="277" t="s">
        <v>1372</v>
      </c>
      <c r="C175" s="277" t="s">
        <v>801</v>
      </c>
    </row>
    <row r="176" spans="1:3" ht="45">
      <c r="A176" s="309">
        <v>175</v>
      </c>
      <c r="B176" s="277" t="s">
        <v>1373</v>
      </c>
      <c r="C176" s="277" t="s">
        <v>924</v>
      </c>
    </row>
    <row r="177" spans="1:3" ht="12.75">
      <c r="A177" s="309">
        <v>176</v>
      </c>
      <c r="B177" s="269" t="s">
        <v>1374</v>
      </c>
      <c r="C177" s="269" t="s">
        <v>704</v>
      </c>
    </row>
    <row r="178" spans="1:3" ht="33.75">
      <c r="A178" s="309">
        <v>177</v>
      </c>
      <c r="B178" s="290" t="s">
        <v>1375</v>
      </c>
      <c r="C178" s="290" t="s">
        <v>731</v>
      </c>
    </row>
    <row r="179" spans="1:3" ht="22.5">
      <c r="A179" s="309">
        <v>178</v>
      </c>
      <c r="B179" s="290" t="s">
        <v>1376</v>
      </c>
      <c r="C179" s="290" t="s">
        <v>732</v>
      </c>
    </row>
    <row r="180" spans="1:3" ht="22.5">
      <c r="A180" s="309">
        <v>179</v>
      </c>
      <c r="B180" s="288" t="s">
        <v>1377</v>
      </c>
      <c r="C180" s="288" t="s">
        <v>734</v>
      </c>
    </row>
    <row r="181" spans="1:3" ht="22.5">
      <c r="A181" s="309">
        <v>180</v>
      </c>
      <c r="B181" s="288" t="s">
        <v>1717</v>
      </c>
      <c r="C181" s="288" t="s">
        <v>729</v>
      </c>
    </row>
    <row r="182" spans="1:3" ht="22.5">
      <c r="A182" s="309">
        <v>181</v>
      </c>
      <c r="B182" s="288" t="s">
        <v>1378</v>
      </c>
      <c r="C182" s="288" t="s">
        <v>730</v>
      </c>
    </row>
    <row r="183" spans="1:3" ht="12.75">
      <c r="A183" s="309">
        <v>182</v>
      </c>
      <c r="B183" s="288" t="s">
        <v>1379</v>
      </c>
      <c r="C183" s="288" t="s">
        <v>726</v>
      </c>
    </row>
    <row r="184" spans="1:3" ht="12.75">
      <c r="A184" s="309">
        <v>183</v>
      </c>
      <c r="B184" s="288" t="s">
        <v>1380</v>
      </c>
      <c r="C184" s="288" t="s">
        <v>727</v>
      </c>
    </row>
    <row r="185" spans="1:3" ht="12.75">
      <c r="A185" s="309">
        <v>184</v>
      </c>
      <c r="B185" s="288" t="s">
        <v>1381</v>
      </c>
      <c r="C185" s="288" t="s">
        <v>728</v>
      </c>
    </row>
    <row r="186" spans="1:3" ht="33.75">
      <c r="A186" s="309">
        <v>185</v>
      </c>
      <c r="B186" s="278" t="s">
        <v>1382</v>
      </c>
      <c r="C186" s="278" t="s">
        <v>892</v>
      </c>
    </row>
    <row r="187" spans="1:3" ht="12.75">
      <c r="A187" s="309">
        <v>186</v>
      </c>
      <c r="B187" s="279" t="s">
        <v>1383</v>
      </c>
      <c r="C187" s="279" t="s">
        <v>893</v>
      </c>
    </row>
    <row r="188" spans="1:3" ht="25.5">
      <c r="A188" s="309">
        <v>187</v>
      </c>
      <c r="B188" s="269" t="s">
        <v>1386</v>
      </c>
      <c r="C188" s="269" t="s">
        <v>217</v>
      </c>
    </row>
    <row r="189" spans="1:3" ht="33.75">
      <c r="A189" s="309">
        <v>188</v>
      </c>
      <c r="B189" s="332" t="s">
        <v>1387</v>
      </c>
      <c r="C189" s="332" t="s">
        <v>133</v>
      </c>
    </row>
    <row r="190" spans="1:3" ht="22.5">
      <c r="A190" s="309">
        <v>189</v>
      </c>
      <c r="B190" s="288" t="s">
        <v>1388</v>
      </c>
      <c r="C190" s="288" t="s">
        <v>733</v>
      </c>
    </row>
    <row r="191" spans="1:3" ht="25.5">
      <c r="A191" s="309" t="s">
        <v>1229</v>
      </c>
      <c r="B191" s="468" t="s">
        <v>1389</v>
      </c>
      <c r="C191" s="322" t="s">
        <v>894</v>
      </c>
    </row>
    <row r="192" spans="1:3" ht="25.5">
      <c r="A192" s="309" t="s">
        <v>1229</v>
      </c>
      <c r="B192" s="269" t="s">
        <v>663</v>
      </c>
      <c r="C192" s="269" t="s">
        <v>663</v>
      </c>
    </row>
    <row r="193" spans="1:3" ht="22.5">
      <c r="A193" s="309" t="s">
        <v>1229</v>
      </c>
      <c r="B193" s="302" t="s">
        <v>277</v>
      </c>
      <c r="C193" s="302" t="s">
        <v>277</v>
      </c>
    </row>
    <row r="194" spans="1:3" ht="12.75">
      <c r="A194" s="309">
        <v>193</v>
      </c>
      <c r="B194" s="303" t="s">
        <v>1399</v>
      </c>
      <c r="C194" s="303" t="s">
        <v>895</v>
      </c>
    </row>
    <row r="195" spans="1:3" ht="12.75">
      <c r="A195" s="309">
        <v>194</v>
      </c>
      <c r="B195" s="303" t="s">
        <v>1400</v>
      </c>
      <c r="C195" s="303" t="s">
        <v>896</v>
      </c>
    </row>
    <row r="196" spans="1:3" ht="63.75">
      <c r="A196" s="309">
        <v>195</v>
      </c>
      <c r="B196" s="319" t="s">
        <v>660</v>
      </c>
      <c r="C196" s="319" t="s">
        <v>660</v>
      </c>
    </row>
    <row r="197" spans="1:3" ht="12.75">
      <c r="A197" s="309">
        <v>196</v>
      </c>
      <c r="B197" s="303" t="s">
        <v>1718</v>
      </c>
      <c r="C197" s="303" t="s">
        <v>897</v>
      </c>
    </row>
    <row r="198" spans="1:3" ht="12.75">
      <c r="A198" s="309">
        <v>197</v>
      </c>
      <c r="B198" s="303" t="s">
        <v>1401</v>
      </c>
      <c r="C198" s="303" t="s">
        <v>898</v>
      </c>
    </row>
    <row r="199" spans="1:3" ht="12.75">
      <c r="A199" s="309">
        <v>198</v>
      </c>
      <c r="B199" s="303" t="s">
        <v>1402</v>
      </c>
      <c r="C199" s="303" t="s">
        <v>899</v>
      </c>
    </row>
    <row r="200" spans="1:3" ht="12.75">
      <c r="A200" s="309">
        <v>199</v>
      </c>
      <c r="B200" s="303" t="s">
        <v>1403</v>
      </c>
      <c r="C200" s="303" t="s">
        <v>900</v>
      </c>
    </row>
    <row r="201" spans="1:3" ht="25.5">
      <c r="A201" s="309">
        <v>200</v>
      </c>
      <c r="B201" s="269" t="s">
        <v>1404</v>
      </c>
      <c r="C201" s="269" t="s">
        <v>664</v>
      </c>
    </row>
    <row r="202" spans="1:3" ht="33.75">
      <c r="A202" s="309">
        <v>201</v>
      </c>
      <c r="B202" s="207" t="s">
        <v>1405</v>
      </c>
      <c r="C202" s="207" t="s">
        <v>925</v>
      </c>
    </row>
    <row r="203" spans="1:3" ht="25.5">
      <c r="A203" s="309" t="s">
        <v>1229</v>
      </c>
      <c r="B203" s="269" t="s">
        <v>666</v>
      </c>
      <c r="C203" s="269" t="s">
        <v>666</v>
      </c>
    </row>
    <row r="204" spans="1:3" ht="22.5">
      <c r="A204" s="309" t="s">
        <v>1229</v>
      </c>
      <c r="B204" s="207" t="s">
        <v>244</v>
      </c>
      <c r="C204" s="207" t="s">
        <v>244</v>
      </c>
    </row>
    <row r="205" spans="1:3" ht="27">
      <c r="A205" s="309">
        <v>204</v>
      </c>
      <c r="B205" s="269" t="s">
        <v>1411</v>
      </c>
      <c r="C205" s="269" t="s">
        <v>1050</v>
      </c>
    </row>
    <row r="206" spans="1:3" ht="12.75">
      <c r="A206" s="309" t="s">
        <v>1229</v>
      </c>
      <c r="B206" s="277" t="s">
        <v>1412</v>
      </c>
      <c r="C206" s="277" t="s">
        <v>739</v>
      </c>
    </row>
    <row r="207" spans="1:3" ht="12.75">
      <c r="A207" s="309">
        <v>206</v>
      </c>
      <c r="B207" s="333" t="s">
        <v>1414</v>
      </c>
      <c r="C207" s="333" t="s">
        <v>737</v>
      </c>
    </row>
    <row r="208" spans="1:3" ht="15.75">
      <c r="A208" s="309" t="s">
        <v>1229</v>
      </c>
      <c r="B208" s="314" t="s">
        <v>736</v>
      </c>
      <c r="C208" s="314" t="s">
        <v>736</v>
      </c>
    </row>
    <row r="209" spans="1:3" ht="39.75">
      <c r="A209" s="309">
        <v>208</v>
      </c>
      <c r="B209" s="3" t="s">
        <v>1417</v>
      </c>
      <c r="C209" s="3" t="s">
        <v>512</v>
      </c>
    </row>
    <row r="210" spans="1:3" ht="33.75">
      <c r="A210" s="309">
        <v>209</v>
      </c>
      <c r="B210" s="277" t="s">
        <v>1419</v>
      </c>
      <c r="C210" s="277" t="s">
        <v>901</v>
      </c>
    </row>
    <row r="211" spans="1:3" ht="12.75">
      <c r="A211" s="309" t="s">
        <v>1229</v>
      </c>
      <c r="B211" s="322" t="s">
        <v>902</v>
      </c>
      <c r="C211" s="322" t="s">
        <v>902</v>
      </c>
    </row>
    <row r="212" spans="1:3" ht="25.5">
      <c r="A212" s="309">
        <v>211</v>
      </c>
      <c r="B212" s="3" t="s">
        <v>1422</v>
      </c>
      <c r="C212" s="3" t="s">
        <v>934</v>
      </c>
    </row>
    <row r="213" spans="1:3" ht="38.25">
      <c r="A213" s="309" t="s">
        <v>1229</v>
      </c>
      <c r="B213" s="282" t="s">
        <v>935</v>
      </c>
      <c r="C213" s="282" t="s">
        <v>935</v>
      </c>
    </row>
    <row r="214" spans="1:3" ht="33.75">
      <c r="A214" s="309" t="s">
        <v>1229</v>
      </c>
      <c r="B214" s="281" t="s">
        <v>352</v>
      </c>
      <c r="C214" s="281" t="s">
        <v>352</v>
      </c>
    </row>
    <row r="215" spans="1:3" ht="12.75">
      <c r="A215" s="309" t="s">
        <v>1229</v>
      </c>
      <c r="B215" s="322" t="s">
        <v>735</v>
      </c>
      <c r="C215" s="322" t="s">
        <v>735</v>
      </c>
    </row>
    <row r="216" spans="1:3" ht="21">
      <c r="A216" s="309">
        <v>215</v>
      </c>
      <c r="B216" s="334" t="s">
        <v>1458</v>
      </c>
      <c r="C216" s="334" t="s">
        <v>789</v>
      </c>
    </row>
    <row r="217" spans="1:3" ht="12.75">
      <c r="A217" s="309" t="s">
        <v>1229</v>
      </c>
      <c r="B217" s="322" t="s">
        <v>687</v>
      </c>
      <c r="C217" s="322" t="s">
        <v>687</v>
      </c>
    </row>
    <row r="218" spans="1:3" ht="25.5">
      <c r="A218" s="309">
        <v>217</v>
      </c>
      <c r="B218" s="282" t="s">
        <v>1460</v>
      </c>
      <c r="C218" s="282" t="s">
        <v>790</v>
      </c>
    </row>
    <row r="219" spans="1:3" ht="33.75">
      <c r="A219" s="309" t="s">
        <v>1229</v>
      </c>
      <c r="B219" s="285" t="s">
        <v>22</v>
      </c>
      <c r="C219" s="285" t="s">
        <v>22</v>
      </c>
    </row>
    <row r="220" spans="1:3" ht="12.75">
      <c r="A220" s="309">
        <v>219</v>
      </c>
      <c r="B220" s="335" t="s">
        <v>1462</v>
      </c>
      <c r="C220" s="335" t="s">
        <v>740</v>
      </c>
    </row>
    <row r="221" spans="1:3" ht="51">
      <c r="A221" s="309">
        <v>220</v>
      </c>
      <c r="B221" s="336" t="s">
        <v>1464</v>
      </c>
      <c r="C221" s="336" t="s">
        <v>741</v>
      </c>
    </row>
    <row r="222" spans="1:3" ht="12.75">
      <c r="A222" s="309">
        <v>221</v>
      </c>
      <c r="B222" s="335" t="s">
        <v>1463</v>
      </c>
      <c r="C222" s="335" t="s">
        <v>742</v>
      </c>
    </row>
    <row r="223" spans="1:3" ht="51">
      <c r="A223" s="309">
        <v>222</v>
      </c>
      <c r="B223" s="335" t="s">
        <v>1465</v>
      </c>
      <c r="C223" s="335" t="s">
        <v>743</v>
      </c>
    </row>
    <row r="224" spans="1:3" ht="12.75">
      <c r="A224" s="309">
        <v>223</v>
      </c>
      <c r="B224" s="290" t="s">
        <v>1468</v>
      </c>
      <c r="C224" s="290" t="s">
        <v>271</v>
      </c>
    </row>
    <row r="225" spans="1:3" ht="12.75">
      <c r="A225" s="309">
        <v>224</v>
      </c>
      <c r="B225" s="288" t="s">
        <v>1469</v>
      </c>
      <c r="C225" s="288" t="s">
        <v>744</v>
      </c>
    </row>
    <row r="226" spans="1:3" ht="12.75">
      <c r="A226" s="309">
        <v>225</v>
      </c>
      <c r="B226" s="290" t="s">
        <v>1470</v>
      </c>
      <c r="C226" s="290" t="s">
        <v>745</v>
      </c>
    </row>
    <row r="227" spans="1:3" ht="12.75">
      <c r="A227" s="309">
        <v>226</v>
      </c>
      <c r="B227" s="290" t="s">
        <v>1471</v>
      </c>
      <c r="C227" s="290" t="s">
        <v>746</v>
      </c>
    </row>
    <row r="228" spans="1:3" ht="12.75">
      <c r="A228" s="309" t="s">
        <v>1229</v>
      </c>
      <c r="B228" s="337" t="s">
        <v>747</v>
      </c>
      <c r="C228" s="337" t="s">
        <v>747</v>
      </c>
    </row>
    <row r="229" spans="1:3" ht="25.5">
      <c r="A229" s="309">
        <v>228</v>
      </c>
      <c r="B229" s="282" t="s">
        <v>1475</v>
      </c>
      <c r="C229" s="282" t="s">
        <v>802</v>
      </c>
    </row>
    <row r="230" spans="1:3" ht="26.25" customHeight="1">
      <c r="A230" s="309" t="s">
        <v>1229</v>
      </c>
      <c r="B230" s="319" t="s">
        <v>748</v>
      </c>
      <c r="C230" s="319" t="s">
        <v>748</v>
      </c>
    </row>
    <row r="231" spans="1:3" ht="25.5">
      <c r="A231" s="309">
        <v>230</v>
      </c>
      <c r="B231" s="269" t="s">
        <v>1476</v>
      </c>
      <c r="C231" s="269" t="s">
        <v>926</v>
      </c>
    </row>
    <row r="232" spans="1:3" ht="45">
      <c r="A232" s="309" t="s">
        <v>1229</v>
      </c>
      <c r="B232" s="338" t="s">
        <v>775</v>
      </c>
      <c r="C232" s="338" t="s">
        <v>775</v>
      </c>
    </row>
    <row r="233" spans="1:3" ht="12.75">
      <c r="A233" s="309">
        <v>232</v>
      </c>
      <c r="B233" s="339" t="s">
        <v>1443</v>
      </c>
      <c r="C233" s="339" t="s">
        <v>1082</v>
      </c>
    </row>
    <row r="234" spans="1:3" ht="38.25">
      <c r="A234" s="309">
        <v>233</v>
      </c>
      <c r="B234" s="282" t="s">
        <v>1478</v>
      </c>
      <c r="C234" s="282" t="s">
        <v>751</v>
      </c>
    </row>
    <row r="235" spans="1:3" ht="22.5">
      <c r="A235" s="309" t="s">
        <v>1229</v>
      </c>
      <c r="B235" s="285" t="s">
        <v>752</v>
      </c>
      <c r="C235" s="285" t="s">
        <v>752</v>
      </c>
    </row>
    <row r="236" spans="1:3" ht="25.5">
      <c r="A236" s="309" t="s">
        <v>1229</v>
      </c>
      <c r="B236" s="3" t="s">
        <v>753</v>
      </c>
      <c r="C236" s="3" t="s">
        <v>753</v>
      </c>
    </row>
    <row r="237" spans="1:3" ht="22.5">
      <c r="A237" s="309" t="s">
        <v>1229</v>
      </c>
      <c r="B237" s="285" t="s">
        <v>754</v>
      </c>
      <c r="C237" s="285" t="s">
        <v>754</v>
      </c>
    </row>
    <row r="238" spans="1:3" ht="12.75">
      <c r="A238" s="309">
        <v>237</v>
      </c>
      <c r="B238" s="290" t="s">
        <v>1468</v>
      </c>
      <c r="C238" s="290" t="s">
        <v>28</v>
      </c>
    </row>
    <row r="239" spans="1:3" ht="12.75">
      <c r="A239" s="309">
        <v>238</v>
      </c>
      <c r="B239" s="288" t="s">
        <v>1481</v>
      </c>
      <c r="C239" s="288" t="s">
        <v>272</v>
      </c>
    </row>
    <row r="240" spans="1:3" ht="12.75">
      <c r="A240" s="309">
        <v>239</v>
      </c>
      <c r="B240" s="288" t="s">
        <v>1482</v>
      </c>
      <c r="C240" s="288" t="s">
        <v>273</v>
      </c>
    </row>
    <row r="241" spans="1:3" ht="12.75">
      <c r="A241" s="309">
        <v>240</v>
      </c>
      <c r="B241" s="340" t="s">
        <v>1483</v>
      </c>
      <c r="C241" s="340" t="s">
        <v>24</v>
      </c>
    </row>
    <row r="242" spans="1:3" ht="12.75">
      <c r="A242" s="309" t="s">
        <v>1229</v>
      </c>
      <c r="B242" s="333" t="s">
        <v>662</v>
      </c>
      <c r="C242" s="333" t="s">
        <v>662</v>
      </c>
    </row>
    <row r="243" spans="1:3" ht="25.5">
      <c r="A243" s="309" t="s">
        <v>1229</v>
      </c>
      <c r="B243" s="282" t="s">
        <v>757</v>
      </c>
      <c r="C243" s="282" t="s">
        <v>757</v>
      </c>
    </row>
    <row r="244" spans="1:3" ht="22.5">
      <c r="A244" s="309" t="s">
        <v>1229</v>
      </c>
      <c r="B244" s="285" t="s">
        <v>758</v>
      </c>
      <c r="C244" s="285" t="s">
        <v>758</v>
      </c>
    </row>
    <row r="245" spans="1:3" ht="25.5">
      <c r="A245" s="309">
        <v>244</v>
      </c>
      <c r="B245" s="3" t="s">
        <v>1485</v>
      </c>
      <c r="C245" s="3" t="s">
        <v>25</v>
      </c>
    </row>
    <row r="246" spans="1:3" ht="56.25">
      <c r="A246" s="309">
        <v>245</v>
      </c>
      <c r="B246" s="207" t="s">
        <v>1486</v>
      </c>
      <c r="C246" s="207" t="s">
        <v>26</v>
      </c>
    </row>
    <row r="247" spans="1:3" ht="12.75">
      <c r="A247" s="309">
        <v>246</v>
      </c>
      <c r="B247" s="290" t="s">
        <v>1487</v>
      </c>
      <c r="C247" s="290" t="s">
        <v>759</v>
      </c>
    </row>
    <row r="248" spans="1:3" ht="12.75">
      <c r="A248" s="309">
        <v>247</v>
      </c>
      <c r="B248" s="290" t="s">
        <v>1488</v>
      </c>
      <c r="C248" s="290" t="s">
        <v>760</v>
      </c>
    </row>
    <row r="249" spans="1:3" ht="12.75">
      <c r="A249" s="309">
        <v>248</v>
      </c>
      <c r="B249" s="288" t="s">
        <v>1489</v>
      </c>
      <c r="C249" s="288" t="s">
        <v>761</v>
      </c>
    </row>
    <row r="250" spans="1:3" ht="15.75">
      <c r="A250" s="309" t="s">
        <v>1229</v>
      </c>
      <c r="B250" s="314" t="s">
        <v>762</v>
      </c>
      <c r="C250" s="314" t="s">
        <v>762</v>
      </c>
    </row>
    <row r="251" spans="1:3" ht="25.5">
      <c r="A251" s="309" t="s">
        <v>1229</v>
      </c>
      <c r="B251" s="3" t="s">
        <v>31</v>
      </c>
      <c r="C251" s="3" t="s">
        <v>31</v>
      </c>
    </row>
    <row r="252" spans="1:3" ht="56.25">
      <c r="A252" s="309" t="s">
        <v>1229</v>
      </c>
      <c r="B252" s="285" t="s">
        <v>903</v>
      </c>
      <c r="C252" s="285" t="s">
        <v>903</v>
      </c>
    </row>
    <row r="253" spans="1:3" ht="12.75">
      <c r="A253" s="309" t="s">
        <v>1229</v>
      </c>
      <c r="B253" s="304" t="s">
        <v>27</v>
      </c>
      <c r="C253" s="304" t="s">
        <v>27</v>
      </c>
    </row>
    <row r="254" spans="1:3" ht="22.5">
      <c r="A254" s="309" t="s">
        <v>1229</v>
      </c>
      <c r="B254" s="305" t="s">
        <v>763</v>
      </c>
      <c r="C254" s="305" t="s">
        <v>763</v>
      </c>
    </row>
    <row r="255" spans="1:3" ht="12.75">
      <c r="A255" s="309" t="s">
        <v>1229</v>
      </c>
      <c r="B255" s="288" t="s">
        <v>764</v>
      </c>
      <c r="C255" s="288" t="s">
        <v>764</v>
      </c>
    </row>
    <row r="256" spans="1:3" ht="33.75">
      <c r="A256" s="309" t="s">
        <v>1229</v>
      </c>
      <c r="B256" s="288" t="s">
        <v>765</v>
      </c>
      <c r="C256" s="288" t="s">
        <v>765</v>
      </c>
    </row>
    <row r="257" spans="1:3" ht="12.75">
      <c r="A257" s="309" t="s">
        <v>1229</v>
      </c>
      <c r="B257" s="288" t="s">
        <v>274</v>
      </c>
      <c r="C257" s="288" t="s">
        <v>274</v>
      </c>
    </row>
    <row r="258" spans="1:3" ht="25.5">
      <c r="A258" s="309" t="s">
        <v>1229</v>
      </c>
      <c r="B258" s="269" t="s">
        <v>766</v>
      </c>
      <c r="C258" s="269" t="s">
        <v>766</v>
      </c>
    </row>
    <row r="259" spans="1:3" ht="33.75">
      <c r="A259" s="309" t="s">
        <v>1229</v>
      </c>
      <c r="B259" s="207" t="s">
        <v>904</v>
      </c>
      <c r="C259" s="207" t="s">
        <v>904</v>
      </c>
    </row>
    <row r="260" spans="1:3" ht="12.75">
      <c r="A260" s="309" t="s">
        <v>1229</v>
      </c>
      <c r="B260" s="306" t="s">
        <v>767</v>
      </c>
      <c r="C260" s="306" t="s">
        <v>767</v>
      </c>
    </row>
    <row r="261" spans="1:3" ht="12.75">
      <c r="A261" s="309" t="s">
        <v>1229</v>
      </c>
      <c r="B261" s="307" t="s">
        <v>768</v>
      </c>
      <c r="C261" s="307" t="s">
        <v>768</v>
      </c>
    </row>
    <row r="262" spans="1:3" ht="12.75">
      <c r="A262" s="309" t="s">
        <v>1229</v>
      </c>
      <c r="B262" s="308" t="s">
        <v>769</v>
      </c>
      <c r="C262" s="308" t="s">
        <v>769</v>
      </c>
    </row>
    <row r="263" spans="1:3" ht="25.5">
      <c r="A263" s="309" t="s">
        <v>1229</v>
      </c>
      <c r="B263" s="269" t="s">
        <v>770</v>
      </c>
      <c r="C263" s="269" t="s">
        <v>770</v>
      </c>
    </row>
    <row r="264" spans="1:3" ht="33.75">
      <c r="A264" s="309" t="s">
        <v>1229</v>
      </c>
      <c r="B264" s="163" t="s">
        <v>927</v>
      </c>
      <c r="C264" s="163" t="s">
        <v>927</v>
      </c>
    </row>
    <row r="265" spans="1:3" ht="33.75">
      <c r="A265" s="309" t="s">
        <v>1229</v>
      </c>
      <c r="B265" s="163" t="s">
        <v>1011</v>
      </c>
      <c r="C265" s="163" t="s">
        <v>1011</v>
      </c>
    </row>
    <row r="266" spans="1:3" ht="13.5" thickBot="1">
      <c r="A266" s="309" t="s">
        <v>1229</v>
      </c>
      <c r="B266" s="341" t="s">
        <v>771</v>
      </c>
      <c r="C266" s="341" t="s">
        <v>771</v>
      </c>
    </row>
    <row r="267" spans="1:3" ht="13.5" thickBot="1">
      <c r="A267" s="309" t="s">
        <v>1229</v>
      </c>
      <c r="B267" s="341" t="s">
        <v>673</v>
      </c>
      <c r="C267" s="341" t="s">
        <v>673</v>
      </c>
    </row>
    <row r="268" spans="1:3" ht="13.5" thickBot="1">
      <c r="A268" s="309" t="s">
        <v>1229</v>
      </c>
      <c r="B268" s="342" t="s">
        <v>672</v>
      </c>
      <c r="C268" s="342" t="s">
        <v>672</v>
      </c>
    </row>
    <row r="269" spans="1:3" ht="13.5" thickBot="1">
      <c r="A269" s="309" t="s">
        <v>1229</v>
      </c>
      <c r="B269" s="343" t="s">
        <v>772</v>
      </c>
      <c r="C269" s="343" t="s">
        <v>772</v>
      </c>
    </row>
    <row r="270" spans="1:3" ht="13.5" thickBot="1">
      <c r="A270" s="309" t="s">
        <v>1229</v>
      </c>
      <c r="B270" s="343" t="s">
        <v>675</v>
      </c>
      <c r="C270" s="343" t="s">
        <v>675</v>
      </c>
    </row>
    <row r="271" spans="1:3" ht="13.5" thickBot="1">
      <c r="A271" s="309" t="s">
        <v>1229</v>
      </c>
      <c r="B271" s="342" t="s">
        <v>674</v>
      </c>
      <c r="C271" s="342" t="s">
        <v>674</v>
      </c>
    </row>
    <row r="272" spans="1:3" ht="12.75">
      <c r="A272" s="309" t="s">
        <v>1229</v>
      </c>
      <c r="B272" s="344" t="s">
        <v>773</v>
      </c>
      <c r="C272" s="344" t="s">
        <v>773</v>
      </c>
    </row>
    <row r="273" spans="1:3" ht="12.75">
      <c r="A273" s="309">
        <v>272</v>
      </c>
      <c r="B273" s="345" t="s">
        <v>1727</v>
      </c>
      <c r="C273" s="345" t="s">
        <v>668</v>
      </c>
    </row>
    <row r="274" spans="1:3" ht="12.75">
      <c r="A274" s="309">
        <v>273</v>
      </c>
      <c r="B274" s="303" t="s">
        <v>1494</v>
      </c>
      <c r="C274" s="303" t="s">
        <v>669</v>
      </c>
    </row>
    <row r="275" spans="1:3" ht="13.5" thickBot="1">
      <c r="A275" s="309">
        <v>274</v>
      </c>
      <c r="B275" s="346" t="s">
        <v>1379</v>
      </c>
      <c r="C275" s="346" t="s">
        <v>670</v>
      </c>
    </row>
    <row r="276" spans="1:3" ht="13.5" thickBot="1">
      <c r="A276" s="309" t="s">
        <v>1229</v>
      </c>
      <c r="B276" s="347" t="s">
        <v>671</v>
      </c>
      <c r="C276" s="347" t="s">
        <v>671</v>
      </c>
    </row>
    <row r="277" spans="1:3" ht="12.75">
      <c r="A277" s="309" t="s">
        <v>1229</v>
      </c>
      <c r="B277" s="348" t="s">
        <v>779</v>
      </c>
      <c r="C277" s="348" t="s">
        <v>779</v>
      </c>
    </row>
    <row r="278" spans="1:3" ht="12.75">
      <c r="A278" s="309" t="s">
        <v>1229</v>
      </c>
      <c r="B278" s="349" t="s">
        <v>676</v>
      </c>
      <c r="C278" s="349" t="s">
        <v>676</v>
      </c>
    </row>
    <row r="279" spans="1:3" ht="12.75">
      <c r="A279" s="309" t="s">
        <v>1229</v>
      </c>
      <c r="B279" s="322" t="s">
        <v>9</v>
      </c>
      <c r="C279" s="322" t="s">
        <v>9</v>
      </c>
    </row>
    <row r="280" spans="1:3" ht="12.75">
      <c r="A280" s="309" t="s">
        <v>1229</v>
      </c>
      <c r="B280" s="350" t="s">
        <v>677</v>
      </c>
      <c r="C280" s="350" t="s">
        <v>677</v>
      </c>
    </row>
    <row r="281" spans="1:3" ht="25.5">
      <c r="A281" s="309" t="s">
        <v>1229</v>
      </c>
      <c r="B281" s="3" t="s">
        <v>278</v>
      </c>
      <c r="C281" s="3" t="s">
        <v>278</v>
      </c>
    </row>
    <row r="282" spans="1:3" ht="12.75">
      <c r="A282" s="309" t="s">
        <v>1229</v>
      </c>
      <c r="B282" s="302" t="s">
        <v>8</v>
      </c>
      <c r="C282" s="302" t="s">
        <v>8</v>
      </c>
    </row>
    <row r="283" spans="1:3" ht="12.75">
      <c r="A283" s="309">
        <v>282</v>
      </c>
      <c r="B283" s="302" t="s">
        <v>1577</v>
      </c>
      <c r="C283" s="302" t="s">
        <v>691</v>
      </c>
    </row>
    <row r="284" spans="1:3" ht="25.5">
      <c r="A284" s="309" t="s">
        <v>1229</v>
      </c>
      <c r="B284" s="282" t="s">
        <v>679</v>
      </c>
      <c r="C284" s="282" t="s">
        <v>679</v>
      </c>
    </row>
    <row r="285" spans="1:3" ht="45">
      <c r="A285" s="309" t="s">
        <v>1229</v>
      </c>
      <c r="B285" s="207" t="s">
        <v>285</v>
      </c>
      <c r="C285" s="207" t="s">
        <v>285</v>
      </c>
    </row>
    <row r="286" spans="1:3" ht="38.25">
      <c r="A286" s="309">
        <v>285</v>
      </c>
      <c r="B286" s="282" t="s">
        <v>1578</v>
      </c>
      <c r="C286" s="282" t="s">
        <v>680</v>
      </c>
    </row>
    <row r="287" spans="1:3" ht="12.75">
      <c r="A287" s="309">
        <v>286</v>
      </c>
      <c r="B287" s="207" t="s">
        <v>1734</v>
      </c>
      <c r="C287" s="207" t="s">
        <v>286</v>
      </c>
    </row>
    <row r="288" spans="1:3" ht="25.5">
      <c r="A288" s="309" t="s">
        <v>1229</v>
      </c>
      <c r="B288" s="283" t="s">
        <v>780</v>
      </c>
      <c r="C288" s="283" t="s">
        <v>780</v>
      </c>
    </row>
    <row r="289" spans="1:3" ht="12.75">
      <c r="A289" s="309">
        <v>288</v>
      </c>
      <c r="B289" s="288" t="s">
        <v>1491</v>
      </c>
      <c r="C289" s="288" t="s">
        <v>781</v>
      </c>
    </row>
    <row r="290" spans="1:3" ht="22.5">
      <c r="A290" s="309" t="s">
        <v>1229</v>
      </c>
      <c r="B290" s="288" t="s">
        <v>1492</v>
      </c>
      <c r="C290" s="288" t="s">
        <v>791</v>
      </c>
    </row>
    <row r="291" spans="1:3" ht="12.75">
      <c r="A291" s="309">
        <v>290</v>
      </c>
      <c r="B291" s="288" t="s">
        <v>1493</v>
      </c>
      <c r="C291" s="288" t="s">
        <v>782</v>
      </c>
    </row>
    <row r="292" spans="1:3" ht="38.25">
      <c r="A292" s="309">
        <v>291</v>
      </c>
      <c r="B292" s="283" t="s">
        <v>1497</v>
      </c>
      <c r="C292" s="283" t="s">
        <v>682</v>
      </c>
    </row>
    <row r="293" spans="1:3" ht="33.75">
      <c r="A293" s="309" t="s">
        <v>1229</v>
      </c>
      <c r="B293" s="207" t="s">
        <v>756</v>
      </c>
      <c r="C293" s="207" t="s">
        <v>756</v>
      </c>
    </row>
    <row r="294" spans="1:3" ht="25.5">
      <c r="A294" s="309">
        <v>293</v>
      </c>
      <c r="B294" s="3" t="s">
        <v>1499</v>
      </c>
      <c r="C294" s="3" t="s">
        <v>685</v>
      </c>
    </row>
    <row r="295" spans="1:3" ht="33.75">
      <c r="A295" s="309">
        <v>294</v>
      </c>
      <c r="B295" s="284" t="s">
        <v>1500</v>
      </c>
      <c r="C295" s="284" t="s">
        <v>683</v>
      </c>
    </row>
    <row r="296" spans="1:3" ht="22.5">
      <c r="A296" s="309">
        <v>295</v>
      </c>
      <c r="B296" s="290" t="s">
        <v>1501</v>
      </c>
      <c r="C296" s="290" t="s">
        <v>783</v>
      </c>
    </row>
    <row r="297" spans="1:3" ht="12.75">
      <c r="A297" s="309">
        <v>296</v>
      </c>
      <c r="B297" s="288" t="s">
        <v>1502</v>
      </c>
      <c r="C297" s="288" t="s">
        <v>784</v>
      </c>
    </row>
    <row r="298" spans="1:3" ht="12.75">
      <c r="A298" s="309">
        <v>297</v>
      </c>
      <c r="B298" s="290" t="s">
        <v>1503</v>
      </c>
      <c r="C298" s="290" t="s">
        <v>785</v>
      </c>
    </row>
    <row r="299" spans="1:3" ht="12.75">
      <c r="A299" s="309">
        <v>298</v>
      </c>
      <c r="B299" s="290" t="s">
        <v>1504</v>
      </c>
      <c r="C299" s="290" t="s">
        <v>928</v>
      </c>
    </row>
    <row r="300" spans="1:3" ht="38.25">
      <c r="A300" s="309">
        <v>299</v>
      </c>
      <c r="B300" s="3" t="s">
        <v>1506</v>
      </c>
      <c r="C300" s="3" t="s">
        <v>686</v>
      </c>
    </row>
    <row r="301" spans="1:3" ht="33.75">
      <c r="A301" s="309">
        <v>300</v>
      </c>
      <c r="B301" s="284" t="s">
        <v>1507</v>
      </c>
      <c r="C301" s="284" t="s">
        <v>684</v>
      </c>
    </row>
    <row r="302" spans="1:3" ht="12.75">
      <c r="A302" s="309">
        <v>301</v>
      </c>
      <c r="B302" s="290" t="s">
        <v>1508</v>
      </c>
      <c r="C302" s="290" t="s">
        <v>279</v>
      </c>
    </row>
    <row r="303" spans="1:3" ht="51">
      <c r="A303" s="309">
        <v>302</v>
      </c>
      <c r="B303" s="3" t="s">
        <v>1509</v>
      </c>
      <c r="C303" s="3" t="s">
        <v>282</v>
      </c>
    </row>
    <row r="304" spans="1:3" ht="12.75">
      <c r="A304" s="309">
        <v>303</v>
      </c>
      <c r="B304" s="290" t="s">
        <v>1510</v>
      </c>
      <c r="C304" s="290" t="s">
        <v>787</v>
      </c>
    </row>
    <row r="305" spans="1:3" ht="12.75">
      <c r="A305" s="309">
        <v>304</v>
      </c>
      <c r="B305" s="290" t="s">
        <v>1511</v>
      </c>
      <c r="C305" s="290" t="s">
        <v>788</v>
      </c>
    </row>
    <row r="306" spans="1:3" ht="12.75">
      <c r="A306" s="309">
        <v>305</v>
      </c>
      <c r="B306" s="290" t="s">
        <v>1512</v>
      </c>
      <c r="C306" s="290" t="s">
        <v>280</v>
      </c>
    </row>
    <row r="307" spans="1:3" ht="12.75">
      <c r="A307" s="309">
        <v>306</v>
      </c>
      <c r="B307" s="290" t="s">
        <v>1513</v>
      </c>
      <c r="C307" s="290" t="s">
        <v>281</v>
      </c>
    </row>
    <row r="308" spans="1:3" ht="21">
      <c r="A308" s="309">
        <v>307</v>
      </c>
      <c r="B308" s="334" t="s">
        <v>809</v>
      </c>
      <c r="C308" s="334" t="s">
        <v>809</v>
      </c>
    </row>
    <row r="309" spans="1:3" ht="15.75">
      <c r="A309" s="309" t="s">
        <v>1229</v>
      </c>
      <c r="B309" s="314" t="s">
        <v>792</v>
      </c>
      <c r="C309" s="314" t="s">
        <v>792</v>
      </c>
    </row>
    <row r="310" spans="1:3" ht="45">
      <c r="A310" s="309" t="s">
        <v>1229</v>
      </c>
      <c r="B310" s="277" t="s">
        <v>287</v>
      </c>
      <c r="C310" s="277" t="s">
        <v>287</v>
      </c>
    </row>
    <row r="311" spans="1:3" ht="21">
      <c r="A311" s="309" t="s">
        <v>1229</v>
      </c>
      <c r="B311" s="286" t="s">
        <v>905</v>
      </c>
      <c r="C311" s="286" t="s">
        <v>905</v>
      </c>
    </row>
    <row r="312" spans="1:3" ht="25.5">
      <c r="A312" s="309">
        <v>311</v>
      </c>
      <c r="B312" s="282" t="s">
        <v>1528</v>
      </c>
      <c r="C312" s="282" t="s">
        <v>288</v>
      </c>
    </row>
    <row r="313" spans="1:3" ht="25.5">
      <c r="A313" s="309" t="s">
        <v>1229</v>
      </c>
      <c r="B313" s="283" t="s">
        <v>793</v>
      </c>
      <c r="C313" s="283" t="s">
        <v>793</v>
      </c>
    </row>
    <row r="314" spans="1:3" ht="22.5">
      <c r="A314" s="309">
        <v>313</v>
      </c>
      <c r="B314" s="288" t="s">
        <v>1531</v>
      </c>
      <c r="C314" s="288" t="s">
        <v>810</v>
      </c>
    </row>
    <row r="315" spans="1:3" ht="38.25">
      <c r="A315" s="309">
        <v>314</v>
      </c>
      <c r="B315" s="283" t="s">
        <v>1532</v>
      </c>
      <c r="C315" s="283" t="s">
        <v>794</v>
      </c>
    </row>
    <row r="316" spans="1:3" ht="12.75">
      <c r="A316" s="309" t="s">
        <v>1229</v>
      </c>
      <c r="B316" s="319"/>
      <c r="C316" s="319"/>
    </row>
    <row r="317" spans="1:3" ht="12.75">
      <c r="A317" s="309" t="s">
        <v>1229</v>
      </c>
      <c r="B317" s="331" t="s">
        <v>921</v>
      </c>
      <c r="C317" s="331" t="s">
        <v>921</v>
      </c>
    </row>
    <row r="318" spans="1:3" ht="51">
      <c r="A318" s="309">
        <v>317</v>
      </c>
      <c r="B318" s="318" t="s">
        <v>1534</v>
      </c>
      <c r="C318" s="318" t="s">
        <v>283</v>
      </c>
    </row>
    <row r="319" spans="1:3" ht="25.5">
      <c r="A319" s="309" t="s">
        <v>1229</v>
      </c>
      <c r="B319" s="282" t="s">
        <v>690</v>
      </c>
      <c r="C319" s="282" t="s">
        <v>690</v>
      </c>
    </row>
    <row r="320" spans="1:3" ht="38.25">
      <c r="A320" s="309" t="s">
        <v>1229</v>
      </c>
      <c r="B320" s="282" t="s">
        <v>906</v>
      </c>
      <c r="C320" s="282" t="s">
        <v>906</v>
      </c>
    </row>
    <row r="321" spans="1:3" ht="25.5">
      <c r="A321" s="309">
        <v>320</v>
      </c>
      <c r="B321" s="282" t="s">
        <v>1556</v>
      </c>
      <c r="C321" s="282" t="s">
        <v>688</v>
      </c>
    </row>
    <row r="322" spans="1:3" ht="36">
      <c r="A322" s="309">
        <v>321</v>
      </c>
      <c r="B322" s="334" t="s">
        <v>1558</v>
      </c>
      <c r="C322" s="334" t="s">
        <v>7</v>
      </c>
    </row>
    <row r="323" spans="1:3" ht="25.5">
      <c r="A323" s="309">
        <v>322</v>
      </c>
      <c r="B323" s="269" t="s">
        <v>1559</v>
      </c>
      <c r="C323" s="269" t="s">
        <v>6</v>
      </c>
    </row>
    <row r="324" spans="1:3" ht="33.75">
      <c r="A324" s="309">
        <v>323</v>
      </c>
      <c r="B324" s="100" t="s">
        <v>1560</v>
      </c>
      <c r="C324" s="100" t="s">
        <v>805</v>
      </c>
    </row>
    <row r="325" spans="1:3" ht="22.5">
      <c r="A325" s="309">
        <v>324</v>
      </c>
      <c r="B325" s="100" t="s">
        <v>1561</v>
      </c>
      <c r="C325" s="100" t="s">
        <v>567</v>
      </c>
    </row>
    <row r="326" spans="1:3" ht="12.75">
      <c r="A326" s="309">
        <v>325</v>
      </c>
      <c r="B326" s="290" t="s">
        <v>1349</v>
      </c>
      <c r="C326" s="290" t="s">
        <v>568</v>
      </c>
    </row>
    <row r="327" spans="1:3" ht="12.75">
      <c r="A327" s="309">
        <v>326</v>
      </c>
      <c r="B327" s="290" t="s">
        <v>1562</v>
      </c>
      <c r="C327" s="290" t="s">
        <v>569</v>
      </c>
    </row>
    <row r="328" spans="1:3" ht="38.25">
      <c r="A328" s="309">
        <v>327</v>
      </c>
      <c r="B328" s="269" t="s">
        <v>1563</v>
      </c>
      <c r="C328" s="269" t="s">
        <v>907</v>
      </c>
    </row>
    <row r="329" spans="1:3" ht="33.75">
      <c r="A329" s="309">
        <v>328</v>
      </c>
      <c r="B329" s="302" t="s">
        <v>1564</v>
      </c>
      <c r="C329" s="302" t="s">
        <v>10</v>
      </c>
    </row>
    <row r="330" spans="1:3" ht="38.25">
      <c r="A330" s="309">
        <v>329</v>
      </c>
      <c r="B330" s="269" t="s">
        <v>1565</v>
      </c>
      <c r="C330" s="269" t="s">
        <v>80</v>
      </c>
    </row>
    <row r="331" spans="1:3" ht="45">
      <c r="A331" s="309">
        <v>330</v>
      </c>
      <c r="B331" s="302" t="s">
        <v>1566</v>
      </c>
      <c r="C331" s="302" t="s">
        <v>289</v>
      </c>
    </row>
    <row r="332" spans="1:3" ht="38.25">
      <c r="A332" s="309">
        <v>331</v>
      </c>
      <c r="B332" s="269" t="s">
        <v>1567</v>
      </c>
      <c r="C332" s="269" t="s">
        <v>81</v>
      </c>
    </row>
    <row r="333" spans="1:3" ht="60">
      <c r="A333" s="309">
        <v>332</v>
      </c>
      <c r="B333" s="293" t="s">
        <v>1568</v>
      </c>
      <c r="C333" s="293" t="s">
        <v>908</v>
      </c>
    </row>
    <row r="334" spans="1:3" ht="60">
      <c r="A334" s="309">
        <v>333</v>
      </c>
      <c r="B334" s="293" t="s">
        <v>1569</v>
      </c>
      <c r="C334" s="293" t="s">
        <v>909</v>
      </c>
    </row>
    <row r="335" spans="1:3" ht="12.75">
      <c r="A335" s="309">
        <v>334</v>
      </c>
      <c r="B335" s="289" t="s">
        <v>1570</v>
      </c>
      <c r="C335" s="289" t="s">
        <v>910</v>
      </c>
    </row>
    <row r="336" spans="1:3" ht="12.75">
      <c r="A336" s="309">
        <v>335</v>
      </c>
      <c r="B336" s="289" t="s">
        <v>1571</v>
      </c>
      <c r="C336" s="289" t="s">
        <v>911</v>
      </c>
    </row>
    <row r="337" spans="1:3" ht="12.75">
      <c r="A337" s="309">
        <v>336</v>
      </c>
      <c r="B337" s="289" t="s">
        <v>1572</v>
      </c>
      <c r="C337" s="289" t="s">
        <v>912</v>
      </c>
    </row>
    <row r="338" spans="1:3" ht="12.75">
      <c r="A338" s="309">
        <v>337</v>
      </c>
      <c r="B338" s="289" t="s">
        <v>1573</v>
      </c>
      <c r="C338" s="289" t="s">
        <v>913</v>
      </c>
    </row>
    <row r="339" spans="1:3" ht="12.75">
      <c r="A339" s="309">
        <v>338</v>
      </c>
      <c r="B339" s="292" t="s">
        <v>1574</v>
      </c>
      <c r="C339" s="292" t="s">
        <v>914</v>
      </c>
    </row>
    <row r="340" spans="1:3" ht="12.75">
      <c r="A340" s="309">
        <v>339</v>
      </c>
      <c r="B340" s="291" t="s">
        <v>1575</v>
      </c>
      <c r="C340" s="291" t="s">
        <v>915</v>
      </c>
    </row>
    <row r="341" spans="1:3" ht="51">
      <c r="A341" s="309">
        <v>340</v>
      </c>
      <c r="B341" s="3" t="s">
        <v>1576</v>
      </c>
      <c r="C341" s="3" t="s">
        <v>169</v>
      </c>
    </row>
    <row r="342" spans="1:3" ht="15.75">
      <c r="A342" s="309">
        <v>341</v>
      </c>
      <c r="B342" s="314" t="s">
        <v>1249</v>
      </c>
      <c r="C342" s="314" t="s">
        <v>246</v>
      </c>
    </row>
    <row r="343" spans="1:3" ht="25.5">
      <c r="A343" s="309">
        <v>342</v>
      </c>
      <c r="B343" s="269" t="s">
        <v>1579</v>
      </c>
      <c r="C343" s="269" t="s">
        <v>247</v>
      </c>
    </row>
    <row r="344" spans="1:3" ht="22.5">
      <c r="A344" s="309">
        <v>343</v>
      </c>
      <c r="B344" s="302" t="s">
        <v>1580</v>
      </c>
      <c r="C344" s="302" t="s">
        <v>4</v>
      </c>
    </row>
    <row r="345" spans="1:3" ht="38.25">
      <c r="A345" s="309">
        <v>344</v>
      </c>
      <c r="B345" s="269" t="s">
        <v>1581</v>
      </c>
      <c r="C345" s="269" t="s">
        <v>248</v>
      </c>
    </row>
    <row r="346" spans="1:3" ht="33.75">
      <c r="A346" s="309">
        <v>345</v>
      </c>
      <c r="B346" s="302" t="s">
        <v>1582</v>
      </c>
      <c r="C346" s="302" t="s">
        <v>11</v>
      </c>
    </row>
    <row r="347" spans="1:3" ht="25.5">
      <c r="A347" s="309">
        <v>346</v>
      </c>
      <c r="B347" s="269" t="s">
        <v>1583</v>
      </c>
      <c r="C347" s="269" t="s">
        <v>284</v>
      </c>
    </row>
    <row r="348" spans="1:3" ht="45">
      <c r="A348" s="309">
        <v>347</v>
      </c>
      <c r="B348" s="302" t="s">
        <v>1584</v>
      </c>
      <c r="C348" s="302" t="s">
        <v>929</v>
      </c>
    </row>
    <row r="349" spans="1:3" ht="25.5">
      <c r="A349" s="309">
        <v>348</v>
      </c>
      <c r="B349" s="269" t="s">
        <v>1585</v>
      </c>
      <c r="C349" s="269" t="s">
        <v>249</v>
      </c>
    </row>
    <row r="350" spans="1:3" ht="33.75">
      <c r="A350" s="309">
        <v>349</v>
      </c>
      <c r="B350" s="302" t="s">
        <v>1586</v>
      </c>
      <c r="C350" s="302" t="s">
        <v>930</v>
      </c>
    </row>
    <row r="351" spans="1:3" ht="25.5">
      <c r="A351" s="309">
        <v>350</v>
      </c>
      <c r="B351" s="269" t="s">
        <v>1587</v>
      </c>
      <c r="C351" s="269" t="s">
        <v>803</v>
      </c>
    </row>
    <row r="352" spans="1:3" ht="22.5">
      <c r="A352" s="309">
        <v>351</v>
      </c>
      <c r="B352" s="302" t="s">
        <v>1588</v>
      </c>
      <c r="C352" s="302" t="s">
        <v>804</v>
      </c>
    </row>
    <row r="353" spans="1:3" ht="25.5">
      <c r="A353" s="309">
        <v>352</v>
      </c>
      <c r="B353" s="269" t="s">
        <v>1589</v>
      </c>
      <c r="C353" s="269" t="s">
        <v>250</v>
      </c>
    </row>
    <row r="354" spans="1:3" ht="33.75">
      <c r="A354" s="309">
        <v>353</v>
      </c>
      <c r="B354" s="302" t="s">
        <v>1590</v>
      </c>
      <c r="C354" s="302" t="s">
        <v>1005</v>
      </c>
    </row>
    <row r="355" spans="1:3" ht="51">
      <c r="A355" s="309">
        <v>354</v>
      </c>
      <c r="B355" s="3" t="s">
        <v>1735</v>
      </c>
      <c r="C355" s="3" t="s">
        <v>2</v>
      </c>
    </row>
    <row r="356" spans="1:3" ht="25.5">
      <c r="A356" s="309">
        <v>355</v>
      </c>
      <c r="B356" s="3" t="s">
        <v>1591</v>
      </c>
      <c r="C356" s="3" t="s">
        <v>931</v>
      </c>
    </row>
    <row r="357" spans="1:3" ht="51">
      <c r="A357" s="309">
        <v>356</v>
      </c>
      <c r="B357" s="3" t="s">
        <v>1592</v>
      </c>
      <c r="C357" s="3" t="s">
        <v>3</v>
      </c>
    </row>
    <row r="358" spans="1:3" ht="25.5">
      <c r="A358" s="309">
        <v>357</v>
      </c>
      <c r="B358" s="269" t="s">
        <v>1593</v>
      </c>
      <c r="C358" s="269" t="s">
        <v>240</v>
      </c>
    </row>
    <row r="359" spans="1:3" ht="12.75">
      <c r="A359" s="309">
        <v>358</v>
      </c>
      <c r="B359" s="288" t="s">
        <v>1594</v>
      </c>
      <c r="C359" s="288" t="s">
        <v>241</v>
      </c>
    </row>
    <row r="360" spans="1:3" ht="12.75">
      <c r="A360" s="309">
        <v>359</v>
      </c>
      <c r="B360" s="288" t="s">
        <v>1595</v>
      </c>
      <c r="C360" s="288" t="s">
        <v>242</v>
      </c>
    </row>
    <row r="361" spans="1:3" ht="38.25">
      <c r="A361" s="309">
        <v>360</v>
      </c>
      <c r="B361" s="269" t="s">
        <v>1596</v>
      </c>
      <c r="C361" s="269" t="s">
        <v>262</v>
      </c>
    </row>
    <row r="362" spans="1:3" ht="33.75">
      <c r="A362" s="309">
        <v>361</v>
      </c>
      <c r="B362" s="287" t="s">
        <v>1597</v>
      </c>
      <c r="C362" s="287" t="s">
        <v>143</v>
      </c>
    </row>
    <row r="363" spans="1:3" ht="22.5">
      <c r="A363" s="309">
        <v>362</v>
      </c>
      <c r="B363" s="287" t="s">
        <v>1598</v>
      </c>
      <c r="C363" s="287" t="s">
        <v>251</v>
      </c>
    </row>
    <row r="364" spans="1:3" ht="12.75">
      <c r="A364" s="309">
        <v>363</v>
      </c>
      <c r="B364" s="288" t="s">
        <v>1599</v>
      </c>
      <c r="C364" s="288" t="s">
        <v>254</v>
      </c>
    </row>
    <row r="365" spans="1:3" ht="12.75">
      <c r="A365" s="309">
        <v>364</v>
      </c>
      <c r="B365" s="288" t="s">
        <v>1600</v>
      </c>
      <c r="C365" s="288" t="s">
        <v>252</v>
      </c>
    </row>
    <row r="366" spans="1:3" ht="15.75">
      <c r="A366" s="309">
        <v>365</v>
      </c>
      <c r="B366" s="314" t="s">
        <v>1436</v>
      </c>
      <c r="C366" s="314" t="s">
        <v>178</v>
      </c>
    </row>
    <row r="367" spans="1:3" ht="12.75">
      <c r="A367" s="309">
        <v>366</v>
      </c>
      <c r="B367" s="3" t="s">
        <v>1437</v>
      </c>
      <c r="C367" s="3" t="s">
        <v>179</v>
      </c>
    </row>
    <row r="368" spans="1:3" ht="12.75">
      <c r="A368" s="309">
        <v>367</v>
      </c>
      <c r="B368" s="351" t="s">
        <v>1420</v>
      </c>
      <c r="C368" s="351" t="s">
        <v>300</v>
      </c>
    </row>
    <row r="369" spans="1:3" ht="12.75">
      <c r="A369" s="309">
        <v>368</v>
      </c>
      <c r="B369" s="351" t="s">
        <v>305</v>
      </c>
      <c r="C369" s="351" t="s">
        <v>305</v>
      </c>
    </row>
    <row r="370" spans="1:3" ht="12.75">
      <c r="A370" s="309">
        <v>369</v>
      </c>
      <c r="B370" s="351" t="s">
        <v>1664</v>
      </c>
      <c r="C370" s="351" t="s">
        <v>1664</v>
      </c>
    </row>
    <row r="371" spans="1:3" ht="12.75">
      <c r="A371" s="309">
        <v>370</v>
      </c>
      <c r="B371" s="351" t="s">
        <v>1665</v>
      </c>
      <c r="C371" s="351" t="s">
        <v>1665</v>
      </c>
    </row>
    <row r="372" spans="1:3" ht="12.75">
      <c r="A372" s="309">
        <v>371</v>
      </c>
      <c r="B372" s="351" t="s">
        <v>1666</v>
      </c>
      <c r="C372" s="351" t="s">
        <v>1666</v>
      </c>
    </row>
    <row r="373" spans="1:3" ht="12.75">
      <c r="A373" s="309">
        <v>372</v>
      </c>
      <c r="B373" s="351" t="s">
        <v>1667</v>
      </c>
      <c r="C373" s="351" t="s">
        <v>1667</v>
      </c>
    </row>
    <row r="374" spans="1:3" ht="12.75">
      <c r="A374" s="309">
        <v>373</v>
      </c>
      <c r="B374" s="351" t="s">
        <v>1668</v>
      </c>
      <c r="C374" s="351" t="s">
        <v>1668</v>
      </c>
    </row>
    <row r="375" spans="1:3" ht="12.75">
      <c r="A375" s="309">
        <v>374</v>
      </c>
      <c r="B375" s="351" t="s">
        <v>1669</v>
      </c>
      <c r="C375" s="351" t="s">
        <v>1669</v>
      </c>
    </row>
    <row r="376" spans="1:3" ht="12.75">
      <c r="A376" s="309">
        <v>375</v>
      </c>
      <c r="B376" s="351" t="s">
        <v>321</v>
      </c>
      <c r="C376" s="351" t="s">
        <v>321</v>
      </c>
    </row>
    <row r="377" spans="1:3" ht="12.75">
      <c r="A377" s="309">
        <v>376</v>
      </c>
      <c r="B377" s="351" t="s">
        <v>1670</v>
      </c>
      <c r="C377" s="351" t="s">
        <v>1670</v>
      </c>
    </row>
    <row r="378" spans="1:3" ht="12.75">
      <c r="A378" s="309">
        <v>377</v>
      </c>
      <c r="B378" s="351" t="s">
        <v>1671</v>
      </c>
      <c r="C378" s="351" t="s">
        <v>1671</v>
      </c>
    </row>
    <row r="379" spans="1:3" ht="12.75">
      <c r="A379" s="309">
        <v>378</v>
      </c>
      <c r="B379" s="351" t="s">
        <v>1672</v>
      </c>
      <c r="C379" s="351" t="s">
        <v>1672</v>
      </c>
    </row>
    <row r="380" spans="1:3" ht="12.75">
      <c r="A380" s="309">
        <v>379</v>
      </c>
      <c r="B380" s="351" t="s">
        <v>1673</v>
      </c>
      <c r="C380" s="351" t="s">
        <v>1673</v>
      </c>
    </row>
    <row r="381" spans="1:3" ht="12.75">
      <c r="A381" s="309">
        <v>380</v>
      </c>
      <c r="B381" s="351" t="s">
        <v>1674</v>
      </c>
      <c r="C381" s="351" t="s">
        <v>1674</v>
      </c>
    </row>
    <row r="382" spans="1:3" ht="12.75">
      <c r="A382" s="309">
        <v>381</v>
      </c>
      <c r="B382" s="352" t="s">
        <v>1675</v>
      </c>
      <c r="C382" s="352" t="s">
        <v>1675</v>
      </c>
    </row>
    <row r="383" spans="1:3" ht="12.75">
      <c r="A383" s="309">
        <v>382</v>
      </c>
      <c r="B383" s="351" t="s">
        <v>1676</v>
      </c>
      <c r="C383" s="351" t="s">
        <v>1676</v>
      </c>
    </row>
    <row r="384" spans="1:3" ht="12.75">
      <c r="A384" s="309">
        <v>383</v>
      </c>
      <c r="B384" s="351" t="s">
        <v>1677</v>
      </c>
      <c r="C384" s="351" t="s">
        <v>1677</v>
      </c>
    </row>
    <row r="385" spans="1:3" ht="12.75">
      <c r="A385" s="309">
        <v>384</v>
      </c>
      <c r="B385" s="351" t="s">
        <v>1678</v>
      </c>
      <c r="C385" s="351" t="s">
        <v>1678</v>
      </c>
    </row>
    <row r="386" spans="1:3" ht="12.75">
      <c r="A386" s="309">
        <v>385</v>
      </c>
      <c r="B386" s="351" t="s">
        <v>555</v>
      </c>
      <c r="C386" s="351" t="s">
        <v>555</v>
      </c>
    </row>
    <row r="387" spans="1:3" ht="12.75">
      <c r="A387" s="309">
        <v>386</v>
      </c>
      <c r="B387" s="351" t="s">
        <v>1679</v>
      </c>
      <c r="C387" s="351" t="s">
        <v>1679</v>
      </c>
    </row>
    <row r="388" spans="1:3" ht="12.75">
      <c r="A388" s="309">
        <v>387</v>
      </c>
      <c r="B388" s="351" t="s">
        <v>1680</v>
      </c>
      <c r="C388" s="351" t="s">
        <v>1680</v>
      </c>
    </row>
    <row r="389" spans="1:3" ht="12.75">
      <c r="A389" s="309">
        <v>388</v>
      </c>
      <c r="B389" s="351" t="s">
        <v>344</v>
      </c>
      <c r="C389" s="351" t="s">
        <v>344</v>
      </c>
    </row>
    <row r="390" spans="1:3" ht="12.75">
      <c r="A390" s="309">
        <v>389</v>
      </c>
      <c r="B390" s="351" t="s">
        <v>1681</v>
      </c>
      <c r="C390" s="351" t="s">
        <v>1681</v>
      </c>
    </row>
    <row r="391" spans="1:3" ht="12.75">
      <c r="A391" s="309">
        <v>390</v>
      </c>
      <c r="B391" s="352" t="s">
        <v>1682</v>
      </c>
      <c r="C391" s="352" t="s">
        <v>1682</v>
      </c>
    </row>
    <row r="392" spans="1:3" ht="12.75">
      <c r="A392" s="309">
        <v>391</v>
      </c>
      <c r="B392" s="351" t="s">
        <v>1394</v>
      </c>
      <c r="C392" s="351" t="s">
        <v>1394</v>
      </c>
    </row>
    <row r="393" spans="1:3" ht="12.75">
      <c r="A393" s="309">
        <v>392</v>
      </c>
      <c r="B393" s="351" t="s">
        <v>1683</v>
      </c>
      <c r="C393" s="351" t="s">
        <v>1683</v>
      </c>
    </row>
    <row r="394" spans="1:3" ht="12.75">
      <c r="A394" s="309">
        <v>393</v>
      </c>
      <c r="B394" s="351" t="s">
        <v>1684</v>
      </c>
      <c r="C394" s="351" t="s">
        <v>1684</v>
      </c>
    </row>
    <row r="395" spans="1:3" ht="12.75">
      <c r="A395" s="309">
        <v>394</v>
      </c>
      <c r="B395" s="351" t="s">
        <v>1685</v>
      </c>
      <c r="C395" s="351" t="s">
        <v>1685</v>
      </c>
    </row>
    <row r="396" spans="1:3" ht="12.75">
      <c r="A396" s="309">
        <v>395</v>
      </c>
      <c r="B396" s="351" t="s">
        <v>1686</v>
      </c>
      <c r="C396" s="351" t="s">
        <v>1686</v>
      </c>
    </row>
    <row r="397" spans="1:3" ht="12.75">
      <c r="A397" s="309">
        <v>396</v>
      </c>
      <c r="B397" s="351" t="s">
        <v>1687</v>
      </c>
      <c r="C397" s="351" t="s">
        <v>1687</v>
      </c>
    </row>
    <row r="398" spans="1:3" ht="12.75">
      <c r="A398" s="309">
        <v>397</v>
      </c>
      <c r="B398" s="351" t="s">
        <v>1688</v>
      </c>
      <c r="C398" s="351" t="s">
        <v>1688</v>
      </c>
    </row>
    <row r="399" spans="1:3" s="356" customFormat="1" ht="12.75">
      <c r="A399" s="309">
        <v>398</v>
      </c>
      <c r="B399" s="355" t="s">
        <v>1689</v>
      </c>
      <c r="C399" s="355" t="s">
        <v>1689</v>
      </c>
    </row>
    <row r="400" spans="1:3" ht="12.75">
      <c r="A400" s="354">
        <v>399</v>
      </c>
      <c r="B400" s="351" t="s">
        <v>377</v>
      </c>
      <c r="C400" s="351" t="s">
        <v>377</v>
      </c>
    </row>
    <row r="401" spans="1:3" ht="12.75">
      <c r="A401" s="309">
        <v>400</v>
      </c>
      <c r="B401" s="351" t="s">
        <v>380</v>
      </c>
      <c r="C401" s="351" t="s">
        <v>380</v>
      </c>
    </row>
    <row r="402" spans="1:3" ht="12.75">
      <c r="A402" s="309">
        <v>401</v>
      </c>
      <c r="B402" s="351" t="s">
        <v>381</v>
      </c>
      <c r="C402" s="351" t="s">
        <v>381</v>
      </c>
    </row>
    <row r="403" spans="1:3" ht="12.75">
      <c r="A403" s="309">
        <v>402</v>
      </c>
      <c r="B403" s="351" t="s">
        <v>383</v>
      </c>
      <c r="C403" s="351" t="s">
        <v>383</v>
      </c>
    </row>
    <row r="404" spans="1:3" ht="12.75">
      <c r="A404" s="309">
        <v>403</v>
      </c>
      <c r="B404" s="351" t="s">
        <v>385</v>
      </c>
      <c r="C404" s="351" t="s">
        <v>385</v>
      </c>
    </row>
    <row r="405" spans="1:3" ht="12.75">
      <c r="A405" s="309">
        <v>404</v>
      </c>
      <c r="B405" s="351" t="s">
        <v>387</v>
      </c>
      <c r="C405" s="351" t="s">
        <v>387</v>
      </c>
    </row>
    <row r="406" spans="1:3" ht="12.75">
      <c r="A406" s="309">
        <v>405</v>
      </c>
      <c r="B406" s="351" t="s">
        <v>389</v>
      </c>
      <c r="C406" s="351" t="s">
        <v>389</v>
      </c>
    </row>
    <row r="407" spans="1:3" ht="12.75">
      <c r="A407" s="309">
        <v>406</v>
      </c>
      <c r="B407" s="351" t="s">
        <v>392</v>
      </c>
      <c r="C407" s="351" t="s">
        <v>392</v>
      </c>
    </row>
    <row r="408" spans="1:3" ht="12.75">
      <c r="A408" s="309">
        <v>407</v>
      </c>
      <c r="B408" s="351" t="s">
        <v>394</v>
      </c>
      <c r="C408" s="351" t="s">
        <v>394</v>
      </c>
    </row>
    <row r="409" spans="1:3" ht="12.75">
      <c r="A409" s="309">
        <v>408</v>
      </c>
      <c r="B409" s="351" t="s">
        <v>396</v>
      </c>
      <c r="C409" s="351" t="s">
        <v>396</v>
      </c>
    </row>
    <row r="410" spans="1:3" ht="12.75">
      <c r="A410" s="309">
        <v>409</v>
      </c>
      <c r="B410" s="351" t="s">
        <v>398</v>
      </c>
      <c r="C410" s="351" t="s">
        <v>398</v>
      </c>
    </row>
    <row r="411" spans="1:3" ht="12.75">
      <c r="A411" s="309">
        <v>410</v>
      </c>
      <c r="B411" s="351" t="s">
        <v>400</v>
      </c>
      <c r="C411" s="351" t="s">
        <v>400</v>
      </c>
    </row>
    <row r="412" spans="1:3" ht="12.75">
      <c r="A412" s="309">
        <v>411</v>
      </c>
      <c r="B412" s="351" t="s">
        <v>405</v>
      </c>
      <c r="C412" s="351" t="s">
        <v>405</v>
      </c>
    </row>
    <row r="413" spans="1:3" ht="12.75">
      <c r="A413" s="309">
        <v>412</v>
      </c>
      <c r="B413" s="351" t="s">
        <v>408</v>
      </c>
      <c r="C413" s="351" t="s">
        <v>408</v>
      </c>
    </row>
    <row r="414" spans="1:3" ht="12.75">
      <c r="A414" s="309">
        <v>413</v>
      </c>
      <c r="B414" s="351" t="s">
        <v>410</v>
      </c>
      <c r="C414" s="351" t="s">
        <v>410</v>
      </c>
    </row>
    <row r="415" spans="1:3" ht="12.75">
      <c r="A415" s="309">
        <v>414</v>
      </c>
      <c r="B415" s="351" t="s">
        <v>412</v>
      </c>
      <c r="C415" s="351" t="s">
        <v>412</v>
      </c>
    </row>
    <row r="416" spans="1:3" ht="12.75">
      <c r="A416" s="309">
        <v>415</v>
      </c>
      <c r="B416" s="351" t="s">
        <v>414</v>
      </c>
      <c r="C416" s="351" t="s">
        <v>414</v>
      </c>
    </row>
    <row r="417" spans="1:3" ht="12.75">
      <c r="A417" s="309">
        <v>416</v>
      </c>
      <c r="B417" s="351" t="s">
        <v>416</v>
      </c>
      <c r="C417" s="351" t="s">
        <v>416</v>
      </c>
    </row>
    <row r="418" spans="1:3" ht="12.75">
      <c r="A418" s="309">
        <v>417</v>
      </c>
      <c r="B418" s="351" t="s">
        <v>419</v>
      </c>
      <c r="C418" s="351" t="s">
        <v>419</v>
      </c>
    </row>
    <row r="419" spans="1:3" ht="12.75">
      <c r="A419" s="309">
        <v>418</v>
      </c>
      <c r="B419" s="351" t="s">
        <v>421</v>
      </c>
      <c r="C419" s="351" t="s">
        <v>421</v>
      </c>
    </row>
    <row r="420" spans="1:3" ht="12.75">
      <c r="A420" s="309">
        <v>419</v>
      </c>
      <c r="B420" s="351" t="s">
        <v>423</v>
      </c>
      <c r="C420" s="351" t="s">
        <v>423</v>
      </c>
    </row>
    <row r="421" spans="1:3" ht="12.75">
      <c r="A421" s="309">
        <v>420</v>
      </c>
      <c r="B421" s="351" t="s">
        <v>425</v>
      </c>
      <c r="C421" s="351" t="s">
        <v>425</v>
      </c>
    </row>
    <row r="422" spans="1:3" ht="15">
      <c r="A422" s="309">
        <v>421</v>
      </c>
      <c r="B422" s="357" t="s">
        <v>936</v>
      </c>
      <c r="C422" s="357" t="s">
        <v>936</v>
      </c>
    </row>
    <row r="423" spans="1:3" ht="12.75">
      <c r="A423" s="309">
        <v>422</v>
      </c>
      <c r="B423" s="351" t="s">
        <v>428</v>
      </c>
      <c r="C423" s="351" t="s">
        <v>428</v>
      </c>
    </row>
    <row r="424" spans="1:3" ht="12.75">
      <c r="A424" s="309">
        <v>423</v>
      </c>
      <c r="B424" s="351" t="s">
        <v>430</v>
      </c>
      <c r="C424" s="351" t="s">
        <v>430</v>
      </c>
    </row>
    <row r="425" spans="1:3" ht="12.75">
      <c r="A425" s="309">
        <v>424</v>
      </c>
      <c r="B425" s="351" t="s">
        <v>432</v>
      </c>
      <c r="C425" s="351" t="s">
        <v>432</v>
      </c>
    </row>
    <row r="426" spans="1:3" ht="15">
      <c r="A426" s="309">
        <v>425</v>
      </c>
      <c r="B426" s="357" t="s">
        <v>937</v>
      </c>
      <c r="C426" s="357" t="s">
        <v>937</v>
      </c>
    </row>
    <row r="427" spans="1:3" ht="12.75">
      <c r="A427" s="309">
        <v>426</v>
      </c>
      <c r="B427" s="351" t="s">
        <v>435</v>
      </c>
      <c r="C427" s="351" t="s">
        <v>435</v>
      </c>
    </row>
    <row r="428" spans="1:3" ht="12.75">
      <c r="A428" s="309">
        <v>427</v>
      </c>
      <c r="B428" s="351" t="s">
        <v>438</v>
      </c>
      <c r="C428" s="351" t="s">
        <v>438</v>
      </c>
    </row>
    <row r="429" spans="1:3" ht="12.75">
      <c r="A429" s="309">
        <v>428</v>
      </c>
      <c r="B429" s="351" t="s">
        <v>440</v>
      </c>
      <c r="C429" s="351" t="s">
        <v>440</v>
      </c>
    </row>
    <row r="430" spans="1:3" ht="12.75">
      <c r="A430" s="309">
        <v>429</v>
      </c>
      <c r="B430" s="351" t="s">
        <v>442</v>
      </c>
      <c r="C430" s="351" t="s">
        <v>442</v>
      </c>
    </row>
    <row r="431" spans="1:3" ht="12.75">
      <c r="A431" s="309">
        <v>430</v>
      </c>
      <c r="B431" s="351" t="s">
        <v>444</v>
      </c>
      <c r="C431" s="351" t="s">
        <v>444</v>
      </c>
    </row>
    <row r="432" spans="1:3" ht="12.75">
      <c r="A432" s="309">
        <v>431</v>
      </c>
      <c r="B432" s="351" t="s">
        <v>446</v>
      </c>
      <c r="C432" s="351" t="s">
        <v>446</v>
      </c>
    </row>
    <row r="433" spans="1:3" ht="12.75">
      <c r="A433" s="309">
        <v>432</v>
      </c>
      <c r="B433" s="351" t="s">
        <v>448</v>
      </c>
      <c r="C433" s="351" t="s">
        <v>448</v>
      </c>
    </row>
    <row r="434" spans="1:3" ht="12.75">
      <c r="A434" s="309">
        <v>433</v>
      </c>
      <c r="B434" s="351" t="s">
        <v>450</v>
      </c>
      <c r="C434" s="351" t="s">
        <v>450</v>
      </c>
    </row>
    <row r="435" spans="1:3" ht="12.75">
      <c r="A435" s="309">
        <v>434</v>
      </c>
      <c r="B435" s="351" t="s">
        <v>452</v>
      </c>
      <c r="C435" s="351" t="s">
        <v>452</v>
      </c>
    </row>
    <row r="436" spans="1:3" ht="12.75">
      <c r="A436" s="309">
        <v>435</v>
      </c>
      <c r="B436" s="351" t="s">
        <v>454</v>
      </c>
      <c r="C436" s="351" t="s">
        <v>454</v>
      </c>
    </row>
    <row r="437" spans="1:3" ht="12.75">
      <c r="A437" s="309">
        <v>436</v>
      </c>
      <c r="B437" s="351" t="s">
        <v>456</v>
      </c>
      <c r="C437" s="351" t="s">
        <v>456</v>
      </c>
    </row>
    <row r="438" spans="1:3" ht="12.75">
      <c r="A438" s="309">
        <v>437</v>
      </c>
      <c r="B438" s="351" t="s">
        <v>458</v>
      </c>
      <c r="C438" s="351" t="s">
        <v>458</v>
      </c>
    </row>
    <row r="439" spans="1:3" ht="12.75">
      <c r="A439" s="309">
        <v>438</v>
      </c>
      <c r="B439" s="351" t="s">
        <v>460</v>
      </c>
      <c r="C439" s="351" t="s">
        <v>460</v>
      </c>
    </row>
    <row r="440" spans="1:3" ht="15">
      <c r="A440" s="309">
        <v>439</v>
      </c>
      <c r="B440" s="357" t="s">
        <v>1004</v>
      </c>
      <c r="C440" s="357" t="s">
        <v>1004</v>
      </c>
    </row>
    <row r="441" spans="1:3" ht="15">
      <c r="A441" s="309">
        <v>440</v>
      </c>
      <c r="B441" s="357" t="s">
        <v>938</v>
      </c>
      <c r="C441" s="357" t="s">
        <v>938</v>
      </c>
    </row>
    <row r="442" spans="1:3" ht="12.75">
      <c r="A442" s="309">
        <v>441</v>
      </c>
      <c r="B442" s="351" t="s">
        <v>465</v>
      </c>
      <c r="C442" s="351" t="s">
        <v>465</v>
      </c>
    </row>
    <row r="443" spans="1:3" ht="12.75">
      <c r="A443" s="309">
        <v>442</v>
      </c>
      <c r="B443" s="351" t="s">
        <v>467</v>
      </c>
      <c r="C443" s="351" t="s">
        <v>467</v>
      </c>
    </row>
    <row r="444" spans="1:3" ht="12.75">
      <c r="A444" s="309">
        <v>443</v>
      </c>
      <c r="B444" s="351" t="s">
        <v>469</v>
      </c>
      <c r="C444" s="351" t="s">
        <v>469</v>
      </c>
    </row>
    <row r="445" spans="1:3" ht="12.75">
      <c r="A445" s="309">
        <v>444</v>
      </c>
      <c r="B445" s="351" t="s">
        <v>471</v>
      </c>
      <c r="C445" s="351" t="s">
        <v>471</v>
      </c>
    </row>
    <row r="446" spans="1:3" ht="12.75">
      <c r="A446" s="309">
        <v>445</v>
      </c>
      <c r="B446" s="351" t="s">
        <v>473</v>
      </c>
      <c r="C446" s="351" t="s">
        <v>473</v>
      </c>
    </row>
    <row r="447" spans="1:3" ht="12.75">
      <c r="A447" s="309">
        <v>446</v>
      </c>
      <c r="B447" s="351" t="s">
        <v>475</v>
      </c>
      <c r="C447" s="351" t="s">
        <v>475</v>
      </c>
    </row>
    <row r="448" spans="1:3" ht="12.75">
      <c r="A448" s="309">
        <v>447</v>
      </c>
      <c r="B448" s="351" t="s">
        <v>479</v>
      </c>
      <c r="C448" s="351" t="s">
        <v>479</v>
      </c>
    </row>
    <row r="449" spans="1:3" ht="15">
      <c r="A449" s="309">
        <v>448</v>
      </c>
      <c r="B449" s="357" t="s">
        <v>939</v>
      </c>
      <c r="C449" s="357" t="s">
        <v>939</v>
      </c>
    </row>
    <row r="450" spans="1:3" ht="15">
      <c r="A450" s="309">
        <v>449</v>
      </c>
      <c r="B450" s="357" t="s">
        <v>940</v>
      </c>
      <c r="C450" s="357" t="s">
        <v>940</v>
      </c>
    </row>
    <row r="451" spans="1:3" ht="12.75">
      <c r="A451" s="309">
        <v>450</v>
      </c>
      <c r="B451" s="351" t="s">
        <v>486</v>
      </c>
      <c r="C451" s="351" t="s">
        <v>486</v>
      </c>
    </row>
    <row r="452" spans="1:3" ht="12.75">
      <c r="A452" s="309">
        <v>451</v>
      </c>
      <c r="B452" s="351" t="s">
        <v>488</v>
      </c>
      <c r="C452" s="351" t="s">
        <v>488</v>
      </c>
    </row>
    <row r="453" spans="1:3" ht="12.75">
      <c r="A453" s="309">
        <v>452</v>
      </c>
      <c r="B453" s="351" t="s">
        <v>490</v>
      </c>
      <c r="C453" s="351" t="s">
        <v>490</v>
      </c>
    </row>
    <row r="454" spans="1:3" ht="12.75">
      <c r="A454" s="309">
        <v>453</v>
      </c>
      <c r="B454" s="351" t="s">
        <v>492</v>
      </c>
      <c r="C454" s="351" t="s">
        <v>492</v>
      </c>
    </row>
    <row r="455" spans="1:3" ht="12.75">
      <c r="A455" s="309">
        <v>454</v>
      </c>
      <c r="B455" s="351" t="s">
        <v>494</v>
      </c>
      <c r="C455" s="351" t="s">
        <v>494</v>
      </c>
    </row>
    <row r="456" spans="1:3" ht="12.75">
      <c r="A456" s="309">
        <v>455</v>
      </c>
      <c r="B456" s="351" t="s">
        <v>496</v>
      </c>
      <c r="C456" s="351" t="s">
        <v>496</v>
      </c>
    </row>
    <row r="457" spans="1:3" ht="12.75">
      <c r="A457" s="309">
        <v>456</v>
      </c>
      <c r="B457" s="351" t="s">
        <v>498</v>
      </c>
      <c r="C457" s="351" t="s">
        <v>498</v>
      </c>
    </row>
    <row r="458" spans="1:3" ht="12.75">
      <c r="A458" s="309">
        <v>457</v>
      </c>
      <c r="B458" s="351" t="s">
        <v>500</v>
      </c>
      <c r="C458" s="351" t="s">
        <v>500</v>
      </c>
    </row>
    <row r="459" spans="1:3" ht="12.75">
      <c r="A459" s="309">
        <v>458</v>
      </c>
      <c r="B459" s="351" t="s">
        <v>503</v>
      </c>
      <c r="C459" s="351" t="s">
        <v>503</v>
      </c>
    </row>
    <row r="460" spans="1:3" ht="15">
      <c r="A460" s="309">
        <v>459</v>
      </c>
      <c r="B460" s="357" t="s">
        <v>941</v>
      </c>
      <c r="C460" s="357" t="s">
        <v>941</v>
      </c>
    </row>
    <row r="461" spans="1:3" ht="12.75">
      <c r="A461" s="309">
        <v>460</v>
      </c>
      <c r="B461" s="351" t="s">
        <v>506</v>
      </c>
      <c r="C461" s="351" t="s">
        <v>506</v>
      </c>
    </row>
    <row r="462" spans="1:3" ht="12.75">
      <c r="A462" s="309">
        <v>461</v>
      </c>
      <c r="B462" s="351" t="s">
        <v>508</v>
      </c>
      <c r="C462" s="351" t="s">
        <v>508</v>
      </c>
    </row>
    <row r="463" spans="1:3" ht="12.75">
      <c r="A463" s="309" t="s">
        <v>1229</v>
      </c>
      <c r="B463" s="351" t="s">
        <v>513</v>
      </c>
      <c r="C463" s="351" t="s">
        <v>513</v>
      </c>
    </row>
    <row r="464" spans="1:3" ht="12.75">
      <c r="A464" s="309">
        <v>463</v>
      </c>
      <c r="B464" s="351" t="s">
        <v>515</v>
      </c>
      <c r="C464" s="351" t="s">
        <v>515</v>
      </c>
    </row>
    <row r="465" spans="1:3" ht="12.75">
      <c r="A465" s="309">
        <v>464</v>
      </c>
      <c r="B465" s="351" t="s">
        <v>517</v>
      </c>
      <c r="C465" s="351" t="s">
        <v>517</v>
      </c>
    </row>
    <row r="466" spans="1:3" ht="12.75">
      <c r="A466" s="309">
        <v>465</v>
      </c>
      <c r="B466" s="351" t="s">
        <v>519</v>
      </c>
      <c r="C466" s="351" t="s">
        <v>519</v>
      </c>
    </row>
    <row r="467" spans="1:3" ht="12.75">
      <c r="A467" s="309">
        <v>466</v>
      </c>
      <c r="B467" s="351" t="s">
        <v>521</v>
      </c>
      <c r="C467" s="351" t="s">
        <v>521</v>
      </c>
    </row>
    <row r="468" spans="1:3" ht="12.75">
      <c r="A468" s="309">
        <v>467</v>
      </c>
      <c r="B468" s="351" t="s">
        <v>522</v>
      </c>
      <c r="C468" s="351" t="s">
        <v>522</v>
      </c>
    </row>
    <row r="469" spans="1:3" ht="12.75">
      <c r="A469" s="309">
        <v>468</v>
      </c>
      <c r="B469" s="351" t="s">
        <v>523</v>
      </c>
      <c r="C469" s="351" t="s">
        <v>523</v>
      </c>
    </row>
    <row r="470" spans="1:3" ht="12.75">
      <c r="A470" s="309">
        <v>469</v>
      </c>
      <c r="B470" s="351" t="s">
        <v>524</v>
      </c>
      <c r="C470" s="351" t="s">
        <v>524</v>
      </c>
    </row>
    <row r="471" spans="1:3" ht="12.75">
      <c r="A471" s="309">
        <v>470</v>
      </c>
      <c r="B471" s="351" t="s">
        <v>525</v>
      </c>
      <c r="C471" s="351" t="s">
        <v>525</v>
      </c>
    </row>
    <row r="472" spans="1:3" ht="12.75">
      <c r="A472" s="309" t="s">
        <v>1229</v>
      </c>
      <c r="B472" s="351" t="s">
        <v>526</v>
      </c>
      <c r="C472" s="351" t="s">
        <v>526</v>
      </c>
    </row>
    <row r="473" spans="1:3" ht="12.75">
      <c r="A473" s="309">
        <v>472</v>
      </c>
      <c r="B473" s="351" t="s">
        <v>527</v>
      </c>
      <c r="C473" s="351" t="s">
        <v>527</v>
      </c>
    </row>
    <row r="474" spans="1:3" ht="12.75">
      <c r="A474" s="309">
        <v>473</v>
      </c>
      <c r="B474" s="351" t="s">
        <v>528</v>
      </c>
      <c r="C474" s="351" t="s">
        <v>528</v>
      </c>
    </row>
    <row r="475" spans="1:3" ht="12.75">
      <c r="A475" s="309">
        <v>474</v>
      </c>
      <c r="B475" s="351" t="s">
        <v>529</v>
      </c>
      <c r="C475" s="351" t="s">
        <v>529</v>
      </c>
    </row>
    <row r="476" spans="1:3" ht="12.75">
      <c r="A476" s="309">
        <v>475</v>
      </c>
      <c r="B476" s="351" t="s">
        <v>530</v>
      </c>
      <c r="C476" s="351" t="s">
        <v>530</v>
      </c>
    </row>
    <row r="477" spans="1:3" ht="12.75">
      <c r="A477" s="309">
        <v>476</v>
      </c>
      <c r="B477" s="351" t="s">
        <v>531</v>
      </c>
      <c r="C477" s="351" t="s">
        <v>531</v>
      </c>
    </row>
    <row r="478" spans="1:3" ht="12.75">
      <c r="A478" s="309">
        <v>477</v>
      </c>
      <c r="B478" s="351" t="s">
        <v>532</v>
      </c>
      <c r="C478" s="351" t="s">
        <v>532</v>
      </c>
    </row>
    <row r="479" spans="1:3" ht="12.75">
      <c r="A479" s="309">
        <v>478</v>
      </c>
      <c r="B479" s="351" t="s">
        <v>533</v>
      </c>
      <c r="C479" s="351" t="s">
        <v>533</v>
      </c>
    </row>
    <row r="480" spans="1:3" ht="15">
      <c r="A480" s="309">
        <v>479</v>
      </c>
      <c r="B480" s="357" t="s">
        <v>942</v>
      </c>
      <c r="C480" s="357" t="s">
        <v>942</v>
      </c>
    </row>
    <row r="481" spans="1:3" ht="12.75">
      <c r="A481" s="309">
        <v>480</v>
      </c>
      <c r="B481" s="351" t="s">
        <v>534</v>
      </c>
      <c r="C481" s="351" t="s">
        <v>534</v>
      </c>
    </row>
    <row r="482" spans="1:3" ht="12.75">
      <c r="A482" s="309">
        <v>481</v>
      </c>
      <c r="B482" s="351" t="s">
        <v>536</v>
      </c>
      <c r="C482" s="351" t="s">
        <v>536</v>
      </c>
    </row>
    <row r="483" spans="1:3" ht="12.75">
      <c r="A483" s="309">
        <v>482</v>
      </c>
      <c r="B483" s="351" t="s">
        <v>537</v>
      </c>
      <c r="C483" s="351" t="s">
        <v>537</v>
      </c>
    </row>
    <row r="484" spans="1:3" ht="12.75">
      <c r="A484" s="309">
        <v>483</v>
      </c>
      <c r="B484" s="351" t="s">
        <v>538</v>
      </c>
      <c r="C484" s="351" t="s">
        <v>538</v>
      </c>
    </row>
    <row r="485" spans="1:3" ht="12.75">
      <c r="A485" s="309">
        <v>484</v>
      </c>
      <c r="B485" s="351" t="s">
        <v>539</v>
      </c>
      <c r="C485" s="351" t="s">
        <v>539</v>
      </c>
    </row>
    <row r="486" spans="1:3" ht="12.75">
      <c r="A486" s="309">
        <v>485</v>
      </c>
      <c r="B486" s="351" t="s">
        <v>540</v>
      </c>
      <c r="C486" s="351" t="s">
        <v>540</v>
      </c>
    </row>
    <row r="487" spans="1:3" ht="12.75">
      <c r="A487" s="309">
        <v>486</v>
      </c>
      <c r="B487" s="351" t="s">
        <v>541</v>
      </c>
      <c r="C487" s="351" t="s">
        <v>541</v>
      </c>
    </row>
    <row r="488" spans="1:3" ht="12.75">
      <c r="A488" s="309">
        <v>487</v>
      </c>
      <c r="B488" s="351" t="s">
        <v>542</v>
      </c>
      <c r="C488" s="351" t="s">
        <v>542</v>
      </c>
    </row>
    <row r="489" spans="1:3" ht="12.75">
      <c r="A489" s="309">
        <v>488</v>
      </c>
      <c r="B489" s="351" t="s">
        <v>543</v>
      </c>
      <c r="C489" s="351" t="s">
        <v>543</v>
      </c>
    </row>
    <row r="490" spans="1:3" ht="12.75">
      <c r="A490" s="309">
        <v>489</v>
      </c>
      <c r="B490" s="351" t="s">
        <v>544</v>
      </c>
      <c r="C490" s="351" t="s">
        <v>544</v>
      </c>
    </row>
    <row r="491" spans="1:3" ht="12.75">
      <c r="A491" s="309">
        <v>490</v>
      </c>
      <c r="B491" s="351" t="s">
        <v>545</v>
      </c>
      <c r="C491" s="351" t="s">
        <v>545</v>
      </c>
    </row>
    <row r="492" spans="1:3" ht="12.75">
      <c r="A492" s="309">
        <v>491</v>
      </c>
      <c r="B492" s="351" t="s">
        <v>546</v>
      </c>
      <c r="C492" s="351" t="s">
        <v>546</v>
      </c>
    </row>
    <row r="493" spans="1:3" ht="12.75">
      <c r="A493" s="309">
        <v>492</v>
      </c>
      <c r="B493" s="351" t="s">
        <v>547</v>
      </c>
      <c r="C493" s="351" t="s">
        <v>547</v>
      </c>
    </row>
    <row r="494" spans="1:3" ht="12.75">
      <c r="A494" s="309">
        <v>493</v>
      </c>
      <c r="B494" s="351" t="s">
        <v>548</v>
      </c>
      <c r="C494" s="351" t="s">
        <v>548</v>
      </c>
    </row>
    <row r="495" spans="1:3" ht="12.75">
      <c r="A495" s="309">
        <v>494</v>
      </c>
      <c r="B495" s="351" t="s">
        <v>549</v>
      </c>
      <c r="C495" s="351" t="s">
        <v>549</v>
      </c>
    </row>
    <row r="496" spans="1:3" ht="12.75">
      <c r="A496" s="309">
        <v>495</v>
      </c>
      <c r="B496" s="351" t="s">
        <v>550</v>
      </c>
      <c r="C496" s="351" t="s">
        <v>550</v>
      </c>
    </row>
    <row r="497" spans="1:3" ht="12.75">
      <c r="A497" s="309">
        <v>496</v>
      </c>
      <c r="B497" s="351" t="s">
        <v>551</v>
      </c>
      <c r="C497" s="351" t="s">
        <v>551</v>
      </c>
    </row>
    <row r="498" spans="1:3" ht="12.75">
      <c r="A498" s="309">
        <v>497</v>
      </c>
      <c r="B498" s="351" t="s">
        <v>552</v>
      </c>
      <c r="C498" s="351" t="s">
        <v>552</v>
      </c>
    </row>
    <row r="499" spans="1:3" ht="12.75">
      <c r="A499" s="309">
        <v>498</v>
      </c>
      <c r="B499" s="351" t="s">
        <v>553</v>
      </c>
      <c r="C499" s="351" t="s">
        <v>553</v>
      </c>
    </row>
    <row r="500" spans="1:3" ht="12.75">
      <c r="A500" s="309">
        <v>499</v>
      </c>
      <c r="B500" s="351" t="s">
        <v>554</v>
      </c>
      <c r="C500" s="351" t="s">
        <v>554</v>
      </c>
    </row>
    <row r="501" spans="1:3" ht="15">
      <c r="A501" s="309">
        <v>500</v>
      </c>
      <c r="B501" s="357" t="s">
        <v>943</v>
      </c>
      <c r="C501" s="357" t="s">
        <v>943</v>
      </c>
    </row>
    <row r="502" spans="1:3" ht="12.75">
      <c r="A502" s="309">
        <v>501</v>
      </c>
      <c r="B502" s="351" t="s">
        <v>556</v>
      </c>
      <c r="C502" s="351" t="s">
        <v>556</v>
      </c>
    </row>
    <row r="503" spans="1:3" ht="12.75">
      <c r="A503" s="309">
        <v>502</v>
      </c>
      <c r="B503" s="351" t="s">
        <v>557</v>
      </c>
      <c r="C503" s="351" t="s">
        <v>557</v>
      </c>
    </row>
    <row r="504" spans="1:3" ht="12.75">
      <c r="A504" s="309">
        <v>503</v>
      </c>
      <c r="B504" s="351" t="s">
        <v>558</v>
      </c>
      <c r="C504" s="351" t="s">
        <v>558</v>
      </c>
    </row>
    <row r="505" spans="1:3" ht="12.75">
      <c r="A505" s="309">
        <v>504</v>
      </c>
      <c r="B505" s="351" t="s">
        <v>559</v>
      </c>
      <c r="C505" s="351" t="s">
        <v>559</v>
      </c>
    </row>
    <row r="506" spans="1:3" ht="12.75">
      <c r="A506" s="309">
        <v>505</v>
      </c>
      <c r="B506" s="351" t="s">
        <v>560</v>
      </c>
      <c r="C506" s="351" t="s">
        <v>560</v>
      </c>
    </row>
    <row r="507" spans="1:3" ht="12.75">
      <c r="A507" s="309">
        <v>506</v>
      </c>
      <c r="B507" s="351" t="s">
        <v>561</v>
      </c>
      <c r="C507" s="351" t="s">
        <v>561</v>
      </c>
    </row>
    <row r="508" spans="1:3" ht="12.75">
      <c r="A508" s="309" t="s">
        <v>1229</v>
      </c>
      <c r="B508" s="351" t="s">
        <v>562</v>
      </c>
      <c r="C508" s="351" t="s">
        <v>562</v>
      </c>
    </row>
    <row r="509" spans="1:3" ht="12.75">
      <c r="A509" s="309">
        <v>508</v>
      </c>
      <c r="B509" s="351" t="s">
        <v>563</v>
      </c>
      <c r="C509" s="351" t="s">
        <v>563</v>
      </c>
    </row>
    <row r="510" spans="1:3" ht="12.75">
      <c r="A510" s="309">
        <v>509</v>
      </c>
      <c r="B510" s="351" t="s">
        <v>564</v>
      </c>
      <c r="C510" s="351" t="s">
        <v>564</v>
      </c>
    </row>
    <row r="511" spans="1:3" ht="12.75">
      <c r="A511" s="309">
        <v>510</v>
      </c>
      <c r="B511" s="351" t="s">
        <v>565</v>
      </c>
      <c r="C511" s="351" t="s">
        <v>565</v>
      </c>
    </row>
    <row r="512" spans="1:3" ht="12.75">
      <c r="A512" s="309">
        <v>511</v>
      </c>
      <c r="B512" s="351" t="s">
        <v>570</v>
      </c>
      <c r="C512" s="351" t="s">
        <v>570</v>
      </c>
    </row>
    <row r="513" spans="1:3" ht="12.75">
      <c r="A513" s="309">
        <v>512</v>
      </c>
      <c r="B513" s="351" t="s">
        <v>571</v>
      </c>
      <c r="C513" s="351" t="s">
        <v>571</v>
      </c>
    </row>
    <row r="514" spans="1:3" ht="12.75">
      <c r="A514" s="309">
        <v>513</v>
      </c>
      <c r="B514" s="351" t="s">
        <v>572</v>
      </c>
      <c r="C514" s="351" t="s">
        <v>572</v>
      </c>
    </row>
    <row r="515" spans="1:3" ht="12.75">
      <c r="A515" s="309">
        <v>514</v>
      </c>
      <c r="B515" s="351" t="s">
        <v>573</v>
      </c>
      <c r="C515" s="351" t="s">
        <v>573</v>
      </c>
    </row>
    <row r="516" spans="1:3" ht="12.75">
      <c r="A516" s="309">
        <v>515</v>
      </c>
      <c r="B516" s="351" t="s">
        <v>574</v>
      </c>
      <c r="C516" s="351" t="s">
        <v>574</v>
      </c>
    </row>
    <row r="517" spans="1:3" ht="12.75">
      <c r="A517" s="309">
        <v>516</v>
      </c>
      <c r="B517" s="351" t="s">
        <v>575</v>
      </c>
      <c r="C517" s="351" t="s">
        <v>575</v>
      </c>
    </row>
    <row r="518" spans="1:3" ht="12.75">
      <c r="A518" s="309">
        <v>517</v>
      </c>
      <c r="B518" s="351" t="s">
        <v>576</v>
      </c>
      <c r="C518" s="351" t="s">
        <v>576</v>
      </c>
    </row>
    <row r="519" spans="1:3" ht="12.75">
      <c r="A519" s="309">
        <v>518</v>
      </c>
      <c r="B519" s="351" t="s">
        <v>577</v>
      </c>
      <c r="C519" s="351" t="s">
        <v>577</v>
      </c>
    </row>
    <row r="520" spans="1:3" ht="12.75">
      <c r="A520" s="309">
        <v>519</v>
      </c>
      <c r="B520" s="351" t="s">
        <v>578</v>
      </c>
      <c r="C520" s="351" t="s">
        <v>578</v>
      </c>
    </row>
    <row r="521" spans="1:3" ht="12.75">
      <c r="A521" s="309">
        <v>520</v>
      </c>
      <c r="B521" s="351" t="s">
        <v>579</v>
      </c>
      <c r="C521" s="351" t="s">
        <v>579</v>
      </c>
    </row>
    <row r="522" spans="1:3" ht="12.75">
      <c r="A522" s="309">
        <v>521</v>
      </c>
      <c r="B522" s="351" t="s">
        <v>580</v>
      </c>
      <c r="C522" s="351" t="s">
        <v>580</v>
      </c>
    </row>
    <row r="523" spans="1:3" ht="12.75">
      <c r="A523" s="309">
        <v>522</v>
      </c>
      <c r="B523" s="351" t="s">
        <v>581</v>
      </c>
      <c r="C523" s="351" t="s">
        <v>581</v>
      </c>
    </row>
    <row r="524" spans="1:3" ht="12.75">
      <c r="A524" s="309" t="s">
        <v>1229</v>
      </c>
      <c r="B524" s="351" t="s">
        <v>582</v>
      </c>
      <c r="C524" s="351" t="s">
        <v>582</v>
      </c>
    </row>
    <row r="525" spans="1:3" ht="12.75">
      <c r="A525" s="309">
        <v>524</v>
      </c>
      <c r="B525" s="351" t="s">
        <v>583</v>
      </c>
      <c r="C525" s="351" t="s">
        <v>583</v>
      </c>
    </row>
    <row r="526" spans="1:3" ht="12.75">
      <c r="A526" s="309">
        <v>525</v>
      </c>
      <c r="B526" s="351" t="s">
        <v>584</v>
      </c>
      <c r="C526" s="351" t="s">
        <v>584</v>
      </c>
    </row>
    <row r="527" spans="1:3" ht="12.75">
      <c r="A527" s="309">
        <v>526</v>
      </c>
      <c r="B527" s="351" t="s">
        <v>585</v>
      </c>
      <c r="C527" s="351" t="s">
        <v>585</v>
      </c>
    </row>
    <row r="528" spans="1:3" ht="12.75">
      <c r="A528" s="309">
        <v>527</v>
      </c>
      <c r="B528" s="351" t="s">
        <v>586</v>
      </c>
      <c r="C528" s="351" t="s">
        <v>586</v>
      </c>
    </row>
    <row r="529" spans="1:3" ht="12.75">
      <c r="A529" s="309">
        <v>528</v>
      </c>
      <c r="B529" s="351" t="s">
        <v>587</v>
      </c>
      <c r="C529" s="351" t="s">
        <v>587</v>
      </c>
    </row>
    <row r="530" spans="1:3" ht="12.75">
      <c r="A530" s="309">
        <v>529</v>
      </c>
      <c r="B530" s="351" t="s">
        <v>588</v>
      </c>
      <c r="C530" s="351" t="s">
        <v>588</v>
      </c>
    </row>
    <row r="531" spans="1:3" ht="12.75">
      <c r="A531" s="309">
        <v>530</v>
      </c>
      <c r="B531" s="351" t="s">
        <v>589</v>
      </c>
      <c r="C531" s="351" t="s">
        <v>589</v>
      </c>
    </row>
    <row r="532" spans="1:3" ht="12.75">
      <c r="A532" s="309">
        <v>531</v>
      </c>
      <c r="B532" s="351" t="s">
        <v>590</v>
      </c>
      <c r="C532" s="351" t="s">
        <v>590</v>
      </c>
    </row>
    <row r="533" spans="1:3" ht="15">
      <c r="A533" s="309">
        <v>532</v>
      </c>
      <c r="B533" s="357" t="s">
        <v>945</v>
      </c>
      <c r="C533" s="357" t="s">
        <v>945</v>
      </c>
    </row>
    <row r="534" spans="1:3" ht="12.75">
      <c r="A534" s="309">
        <v>533</v>
      </c>
      <c r="B534" s="351" t="s">
        <v>592</v>
      </c>
      <c r="C534" s="351" t="s">
        <v>592</v>
      </c>
    </row>
    <row r="535" spans="1:3" ht="12.75">
      <c r="A535" s="309">
        <v>534</v>
      </c>
      <c r="B535" s="351" t="s">
        <v>593</v>
      </c>
      <c r="C535" s="351" t="s">
        <v>593</v>
      </c>
    </row>
    <row r="536" spans="1:3" ht="12.75">
      <c r="A536" s="309">
        <v>535</v>
      </c>
      <c r="B536" s="351" t="s">
        <v>594</v>
      </c>
      <c r="C536" s="351" t="s">
        <v>594</v>
      </c>
    </row>
    <row r="537" spans="1:3" ht="12.75">
      <c r="A537" s="309">
        <v>536</v>
      </c>
      <c r="B537" s="351" t="s">
        <v>595</v>
      </c>
      <c r="C537" s="351" t="s">
        <v>595</v>
      </c>
    </row>
    <row r="538" spans="1:3" ht="12.75">
      <c r="A538" s="309">
        <v>537</v>
      </c>
      <c r="B538" s="351" t="s">
        <v>596</v>
      </c>
      <c r="C538" s="351" t="s">
        <v>596</v>
      </c>
    </row>
    <row r="539" spans="1:3" ht="12.75">
      <c r="A539" s="309">
        <v>538</v>
      </c>
      <c r="B539" s="351" t="s">
        <v>597</v>
      </c>
      <c r="C539" s="351" t="s">
        <v>597</v>
      </c>
    </row>
    <row r="540" spans="1:3" ht="12.75">
      <c r="A540" s="309">
        <v>539</v>
      </c>
      <c r="B540" s="351" t="s">
        <v>598</v>
      </c>
      <c r="C540" s="351" t="s">
        <v>598</v>
      </c>
    </row>
    <row r="541" spans="1:3" ht="12.75">
      <c r="A541" s="309">
        <v>540</v>
      </c>
      <c r="B541" s="351" t="s">
        <v>599</v>
      </c>
      <c r="C541" s="351" t="s">
        <v>599</v>
      </c>
    </row>
    <row r="542" spans="1:3" ht="12.75">
      <c r="A542" s="309">
        <v>541</v>
      </c>
      <c r="B542" s="351" t="s">
        <v>600</v>
      </c>
      <c r="C542" s="351" t="s">
        <v>600</v>
      </c>
    </row>
    <row r="543" spans="1:3" ht="12.75">
      <c r="A543" s="309">
        <v>542</v>
      </c>
      <c r="B543" s="351" t="s">
        <v>601</v>
      </c>
      <c r="C543" s="351" t="s">
        <v>601</v>
      </c>
    </row>
    <row r="544" spans="1:3" ht="12.75">
      <c r="A544" s="309">
        <v>543</v>
      </c>
      <c r="B544" s="351" t="s">
        <v>602</v>
      </c>
      <c r="C544" s="351" t="s">
        <v>602</v>
      </c>
    </row>
    <row r="545" spans="1:3" ht="15">
      <c r="A545" s="309">
        <v>544</v>
      </c>
      <c r="B545" s="357" t="s">
        <v>944</v>
      </c>
      <c r="C545" s="357" t="s">
        <v>944</v>
      </c>
    </row>
    <row r="546" spans="1:3" ht="15">
      <c r="A546" s="309">
        <v>545</v>
      </c>
      <c r="B546" s="357" t="s">
        <v>946</v>
      </c>
      <c r="C546" s="357" t="s">
        <v>946</v>
      </c>
    </row>
    <row r="547" spans="1:3" ht="12.75">
      <c r="A547" s="309" t="s">
        <v>1229</v>
      </c>
      <c r="B547" s="351" t="s">
        <v>603</v>
      </c>
      <c r="C547" s="351" t="s">
        <v>603</v>
      </c>
    </row>
    <row r="548" spans="1:3" ht="12.75">
      <c r="A548" s="309">
        <v>547</v>
      </c>
      <c r="B548" s="351" t="s">
        <v>604</v>
      </c>
      <c r="C548" s="351" t="s">
        <v>604</v>
      </c>
    </row>
    <row r="549" spans="1:3" ht="12.75">
      <c r="A549" s="309">
        <v>548</v>
      </c>
      <c r="B549" s="351" t="s">
        <v>605</v>
      </c>
      <c r="C549" s="351" t="s">
        <v>605</v>
      </c>
    </row>
    <row r="550" spans="1:3" ht="15">
      <c r="A550" s="309">
        <v>549</v>
      </c>
      <c r="B550" s="357" t="s">
        <v>948</v>
      </c>
      <c r="C550" s="357" t="s">
        <v>948</v>
      </c>
    </row>
    <row r="551" spans="1:3" ht="12.75">
      <c r="A551" s="309" t="s">
        <v>1229</v>
      </c>
      <c r="B551" s="351" t="s">
        <v>606</v>
      </c>
      <c r="C551" s="351" t="s">
        <v>606</v>
      </c>
    </row>
    <row r="552" spans="1:3" ht="12.75">
      <c r="A552" s="309">
        <v>551</v>
      </c>
      <c r="B552" s="351" t="s">
        <v>607</v>
      </c>
      <c r="C552" s="351" t="s">
        <v>607</v>
      </c>
    </row>
    <row r="553" spans="1:3" ht="12.75">
      <c r="A553" s="309">
        <v>552</v>
      </c>
      <c r="B553" s="351" t="s">
        <v>608</v>
      </c>
      <c r="C553" s="351" t="s">
        <v>608</v>
      </c>
    </row>
    <row r="554" spans="1:3" ht="12.75">
      <c r="A554" s="309">
        <v>553</v>
      </c>
      <c r="B554" s="351" t="s">
        <v>609</v>
      </c>
      <c r="C554" s="351" t="s">
        <v>609</v>
      </c>
    </row>
    <row r="555" spans="1:3" ht="12.75">
      <c r="A555" s="309">
        <v>554</v>
      </c>
      <c r="B555" s="351" t="s">
        <v>610</v>
      </c>
      <c r="C555" s="351" t="s">
        <v>610</v>
      </c>
    </row>
    <row r="556" spans="1:3" ht="12.75">
      <c r="A556" s="309">
        <v>555</v>
      </c>
      <c r="B556" s="351" t="s">
        <v>611</v>
      </c>
      <c r="C556" s="351" t="s">
        <v>611</v>
      </c>
    </row>
    <row r="557" spans="1:3" ht="12.75">
      <c r="A557" s="309">
        <v>556</v>
      </c>
      <c r="B557" s="351" t="s">
        <v>612</v>
      </c>
      <c r="C557" s="351" t="s">
        <v>612</v>
      </c>
    </row>
    <row r="558" spans="1:3" ht="12.75">
      <c r="A558" s="309">
        <v>557</v>
      </c>
      <c r="B558" s="351" t="s">
        <v>613</v>
      </c>
      <c r="C558" s="351" t="s">
        <v>613</v>
      </c>
    </row>
    <row r="559" spans="1:3" ht="12.75">
      <c r="A559" s="309">
        <v>558</v>
      </c>
      <c r="B559" s="351" t="s">
        <v>614</v>
      </c>
      <c r="C559" s="351" t="s">
        <v>614</v>
      </c>
    </row>
    <row r="560" spans="1:3" ht="12.75">
      <c r="A560" s="309">
        <v>559</v>
      </c>
      <c r="B560" s="351" t="s">
        <v>615</v>
      </c>
      <c r="C560" s="351" t="s">
        <v>615</v>
      </c>
    </row>
    <row r="561" spans="1:3" ht="12.75">
      <c r="A561" s="309">
        <v>560</v>
      </c>
      <c r="B561" s="351" t="s">
        <v>616</v>
      </c>
      <c r="C561" s="351" t="s">
        <v>616</v>
      </c>
    </row>
    <row r="562" spans="1:3" ht="12.75">
      <c r="A562" s="309">
        <v>561</v>
      </c>
      <c r="B562" s="351" t="s">
        <v>617</v>
      </c>
      <c r="C562" s="351" t="s">
        <v>617</v>
      </c>
    </row>
    <row r="563" spans="1:3" ht="12.75">
      <c r="A563" s="309">
        <v>562</v>
      </c>
      <c r="B563" s="351" t="s">
        <v>618</v>
      </c>
      <c r="C563" s="351" t="s">
        <v>618</v>
      </c>
    </row>
    <row r="564" spans="1:3" ht="12.75">
      <c r="A564" s="309">
        <v>563</v>
      </c>
      <c r="B564" s="351" t="s">
        <v>619</v>
      </c>
      <c r="C564" s="351" t="s">
        <v>619</v>
      </c>
    </row>
    <row r="565" spans="1:3" ht="12.75">
      <c r="A565" s="309">
        <v>564</v>
      </c>
      <c r="B565" s="351" t="s">
        <v>620</v>
      </c>
      <c r="C565" s="351" t="s">
        <v>620</v>
      </c>
    </row>
    <row r="566" spans="1:3" ht="12.75">
      <c r="A566" s="309">
        <v>565</v>
      </c>
      <c r="B566" s="351" t="s">
        <v>621</v>
      </c>
      <c r="C566" s="351" t="s">
        <v>621</v>
      </c>
    </row>
    <row r="567" spans="1:3" ht="12.75">
      <c r="A567" s="309">
        <v>566</v>
      </c>
      <c r="B567" s="351" t="s">
        <v>622</v>
      </c>
      <c r="C567" s="351" t="s">
        <v>622</v>
      </c>
    </row>
    <row r="568" spans="1:3" ht="12.75">
      <c r="A568" s="309">
        <v>567</v>
      </c>
      <c r="B568" s="351" t="s">
        <v>623</v>
      </c>
      <c r="C568" s="351" t="s">
        <v>623</v>
      </c>
    </row>
    <row r="569" spans="1:3" ht="12.75">
      <c r="A569" s="309">
        <v>568</v>
      </c>
      <c r="B569" s="351" t="s">
        <v>624</v>
      </c>
      <c r="C569" s="351" t="s">
        <v>624</v>
      </c>
    </row>
    <row r="570" spans="1:3" ht="12.75">
      <c r="A570" s="309">
        <v>569</v>
      </c>
      <c r="B570" s="351" t="s">
        <v>625</v>
      </c>
      <c r="C570" s="351" t="s">
        <v>625</v>
      </c>
    </row>
    <row r="571" spans="1:3" ht="12.75">
      <c r="A571" s="309">
        <v>570</v>
      </c>
      <c r="B571" s="351" t="s">
        <v>626</v>
      </c>
      <c r="C571" s="351" t="s">
        <v>626</v>
      </c>
    </row>
    <row r="572" spans="1:3" ht="12.75">
      <c r="A572" s="309">
        <v>571</v>
      </c>
      <c r="B572" s="351" t="s">
        <v>627</v>
      </c>
      <c r="C572" s="351" t="s">
        <v>627</v>
      </c>
    </row>
    <row r="573" spans="1:3" ht="12.75">
      <c r="A573" s="309">
        <v>572</v>
      </c>
      <c r="B573" s="351" t="s">
        <v>628</v>
      </c>
      <c r="C573" s="351" t="s">
        <v>628</v>
      </c>
    </row>
    <row r="574" spans="1:3" ht="12.75">
      <c r="A574" s="309">
        <v>573</v>
      </c>
      <c r="B574" s="351" t="s">
        <v>629</v>
      </c>
      <c r="C574" s="351" t="s">
        <v>629</v>
      </c>
    </row>
    <row r="575" spans="1:3" ht="12.75">
      <c r="A575" s="309">
        <v>574</v>
      </c>
      <c r="B575" s="351" t="s">
        <v>630</v>
      </c>
      <c r="C575" s="351" t="s">
        <v>630</v>
      </c>
    </row>
    <row r="576" spans="1:3" ht="12.75">
      <c r="A576" s="309">
        <v>575</v>
      </c>
      <c r="B576" s="351" t="s">
        <v>631</v>
      </c>
      <c r="C576" s="351" t="s">
        <v>631</v>
      </c>
    </row>
    <row r="577" spans="1:3" ht="12.75">
      <c r="A577" s="309">
        <v>576</v>
      </c>
      <c r="B577" s="351" t="s">
        <v>632</v>
      </c>
      <c r="C577" s="351" t="s">
        <v>632</v>
      </c>
    </row>
    <row r="578" spans="1:3" ht="15">
      <c r="A578" s="309">
        <v>577</v>
      </c>
      <c r="B578" s="357" t="s">
        <v>947</v>
      </c>
      <c r="C578" s="357" t="s">
        <v>947</v>
      </c>
    </row>
    <row r="579" spans="1:3" ht="12.75">
      <c r="A579" s="309">
        <v>578</v>
      </c>
      <c r="B579" s="351" t="s">
        <v>633</v>
      </c>
      <c r="C579" s="351" t="s">
        <v>633</v>
      </c>
    </row>
    <row r="580" spans="1:3" ht="12.75">
      <c r="A580" s="309">
        <v>579</v>
      </c>
      <c r="B580" s="351" t="s">
        <v>634</v>
      </c>
      <c r="C580" s="351" t="s">
        <v>634</v>
      </c>
    </row>
    <row r="581" spans="1:3" ht="12.75">
      <c r="A581" s="309">
        <v>580</v>
      </c>
      <c r="B581" s="351" t="s">
        <v>635</v>
      </c>
      <c r="C581" s="351" t="s">
        <v>635</v>
      </c>
    </row>
    <row r="582" spans="1:3" ht="12.75">
      <c r="A582" s="309">
        <v>581</v>
      </c>
      <c r="B582" s="351" t="s">
        <v>636</v>
      </c>
      <c r="C582" s="351" t="s">
        <v>636</v>
      </c>
    </row>
    <row r="583" spans="1:3" ht="12.75">
      <c r="A583" s="309">
        <v>582</v>
      </c>
      <c r="B583" s="351" t="s">
        <v>637</v>
      </c>
      <c r="C583" s="351" t="s">
        <v>637</v>
      </c>
    </row>
    <row r="584" spans="1:3" ht="12.75">
      <c r="A584" s="309">
        <v>583</v>
      </c>
      <c r="B584" s="351" t="s">
        <v>638</v>
      </c>
      <c r="C584" s="351" t="s">
        <v>638</v>
      </c>
    </row>
    <row r="585" spans="1:3" ht="12.75">
      <c r="A585" s="309">
        <v>584</v>
      </c>
      <c r="B585" s="351" t="s">
        <v>639</v>
      </c>
      <c r="C585" s="351" t="s">
        <v>639</v>
      </c>
    </row>
    <row r="586" spans="1:3" ht="12.75">
      <c r="A586" s="309">
        <v>585</v>
      </c>
      <c r="B586" s="351" t="s">
        <v>640</v>
      </c>
      <c r="C586" s="351" t="s">
        <v>640</v>
      </c>
    </row>
    <row r="587" spans="1:3" ht="12.75">
      <c r="A587" s="309">
        <v>586</v>
      </c>
      <c r="B587" s="351" t="s">
        <v>641</v>
      </c>
      <c r="C587" s="351" t="s">
        <v>641</v>
      </c>
    </row>
    <row r="588" spans="1:3" ht="12.75">
      <c r="A588" s="309">
        <v>587</v>
      </c>
      <c r="B588" s="351" t="s">
        <v>642</v>
      </c>
      <c r="C588" s="351" t="s">
        <v>642</v>
      </c>
    </row>
    <row r="589" spans="1:3" ht="12.75">
      <c r="A589" s="309">
        <v>588</v>
      </c>
      <c r="B589" s="351" t="s">
        <v>643</v>
      </c>
      <c r="C589" s="351" t="s">
        <v>643</v>
      </c>
    </row>
    <row r="590" spans="1:3" ht="12.75">
      <c r="A590" s="309">
        <v>589</v>
      </c>
      <c r="B590" s="351" t="s">
        <v>644</v>
      </c>
      <c r="C590" s="351" t="s">
        <v>644</v>
      </c>
    </row>
    <row r="591" spans="1:3" ht="12.75">
      <c r="A591" s="309">
        <v>590</v>
      </c>
      <c r="B591" s="351" t="s">
        <v>645</v>
      </c>
      <c r="C591" s="351" t="s">
        <v>645</v>
      </c>
    </row>
    <row r="592" spans="1:3" ht="15">
      <c r="A592" s="309">
        <v>591</v>
      </c>
      <c r="B592" s="357" t="s">
        <v>949</v>
      </c>
      <c r="C592" s="357" t="s">
        <v>949</v>
      </c>
    </row>
    <row r="593" spans="1:3" ht="15">
      <c r="A593" s="309">
        <v>592</v>
      </c>
      <c r="B593" s="357" t="s">
        <v>950</v>
      </c>
      <c r="C593" s="357" t="s">
        <v>950</v>
      </c>
    </row>
    <row r="594" spans="1:3" ht="15">
      <c r="A594" s="309">
        <v>593</v>
      </c>
      <c r="B594" s="357" t="s">
        <v>951</v>
      </c>
      <c r="C594" s="357" t="s">
        <v>951</v>
      </c>
    </row>
    <row r="595" spans="1:3" ht="12.75">
      <c r="A595" s="309">
        <v>594</v>
      </c>
      <c r="B595" s="351" t="s">
        <v>646</v>
      </c>
      <c r="C595" s="351" t="s">
        <v>646</v>
      </c>
    </row>
    <row r="596" spans="1:3" ht="12.75">
      <c r="A596" s="309">
        <v>595</v>
      </c>
      <c r="B596" s="351" t="s">
        <v>647</v>
      </c>
      <c r="C596" s="351" t="s">
        <v>647</v>
      </c>
    </row>
    <row r="597" spans="1:3" ht="12.75">
      <c r="A597" s="309">
        <v>596</v>
      </c>
      <c r="B597" s="351" t="s">
        <v>648</v>
      </c>
      <c r="C597" s="351" t="s">
        <v>648</v>
      </c>
    </row>
    <row r="598" spans="1:3" ht="15">
      <c r="A598" s="309">
        <v>597</v>
      </c>
      <c r="B598" s="357" t="s">
        <v>952</v>
      </c>
      <c r="C598" s="357" t="s">
        <v>952</v>
      </c>
    </row>
    <row r="599" spans="1:3" ht="12.75">
      <c r="A599" s="309">
        <v>598</v>
      </c>
      <c r="B599" s="351" t="s">
        <v>649</v>
      </c>
      <c r="C599" s="351" t="s">
        <v>649</v>
      </c>
    </row>
    <row r="600" spans="1:3" ht="12.75">
      <c r="A600" s="309">
        <v>599</v>
      </c>
      <c r="B600" s="351" t="s">
        <v>650</v>
      </c>
      <c r="C600" s="351" t="s">
        <v>650</v>
      </c>
    </row>
    <row r="601" spans="1:3" ht="12.75">
      <c r="A601" s="309">
        <v>600</v>
      </c>
      <c r="B601" s="351" t="s">
        <v>651</v>
      </c>
      <c r="C601" s="351" t="s">
        <v>651</v>
      </c>
    </row>
    <row r="602" spans="1:3" ht="12.75">
      <c r="A602" s="309">
        <v>601</v>
      </c>
      <c r="B602" s="351" t="s">
        <v>652</v>
      </c>
      <c r="C602" s="351" t="s">
        <v>652</v>
      </c>
    </row>
    <row r="603" spans="1:3" ht="12.75">
      <c r="A603" s="309">
        <v>602</v>
      </c>
      <c r="B603" s="351" t="s">
        <v>653</v>
      </c>
      <c r="C603" s="351" t="s">
        <v>653</v>
      </c>
    </row>
    <row r="604" spans="1:3" ht="12.75">
      <c r="A604" s="309">
        <v>603</v>
      </c>
      <c r="B604" s="351" t="s">
        <v>654</v>
      </c>
      <c r="C604" s="351" t="s">
        <v>654</v>
      </c>
    </row>
    <row r="605" spans="1:3" ht="12.75">
      <c r="A605" s="309">
        <v>604</v>
      </c>
      <c r="B605" s="316" t="s">
        <v>860</v>
      </c>
      <c r="C605" s="316" t="s">
        <v>860</v>
      </c>
    </row>
    <row r="606" spans="1:3" ht="12.75">
      <c r="A606" s="309">
        <v>605</v>
      </c>
      <c r="B606" s="316" t="s">
        <v>862</v>
      </c>
      <c r="C606" s="316" t="s">
        <v>862</v>
      </c>
    </row>
    <row r="607" spans="1:3" ht="12.75">
      <c r="A607" s="309">
        <v>606</v>
      </c>
      <c r="B607" s="316" t="s">
        <v>884</v>
      </c>
      <c r="C607" s="316" t="s">
        <v>884</v>
      </c>
    </row>
    <row r="608" spans="1:3" ht="12.75">
      <c r="A608" s="309">
        <v>607</v>
      </c>
      <c r="B608" s="316" t="s">
        <v>861</v>
      </c>
      <c r="C608" s="316" t="s">
        <v>861</v>
      </c>
    </row>
    <row r="609" spans="1:3" ht="12.75">
      <c r="A609" s="309">
        <v>608</v>
      </c>
      <c r="B609" s="316" t="s">
        <v>885</v>
      </c>
      <c r="C609" s="316" t="s">
        <v>885</v>
      </c>
    </row>
    <row r="610" spans="1:3" ht="12.75">
      <c r="A610" s="309">
        <v>609</v>
      </c>
      <c r="B610" s="351" t="s">
        <v>301</v>
      </c>
      <c r="C610" s="351" t="s">
        <v>301</v>
      </c>
    </row>
    <row r="611" spans="1:3" ht="12.75">
      <c r="A611" s="309">
        <v>610</v>
      </c>
      <c r="B611" s="351" t="s">
        <v>303</v>
      </c>
      <c r="C611" s="351" t="s">
        <v>303</v>
      </c>
    </row>
    <row r="612" spans="1:3" ht="12.75">
      <c r="A612" s="309">
        <v>611</v>
      </c>
      <c r="B612" s="351" t="s">
        <v>314</v>
      </c>
      <c r="C612" s="351" t="s">
        <v>314</v>
      </c>
    </row>
    <row r="613" spans="1:3" ht="12.75">
      <c r="A613" s="309">
        <v>612</v>
      </c>
      <c r="B613" s="351" t="s">
        <v>317</v>
      </c>
      <c r="C613" s="351" t="s">
        <v>317</v>
      </c>
    </row>
    <row r="614" spans="1:3" ht="12.75">
      <c r="A614" s="309">
        <v>613</v>
      </c>
      <c r="B614" s="351" t="s">
        <v>320</v>
      </c>
      <c r="C614" s="351" t="s">
        <v>320</v>
      </c>
    </row>
    <row r="615" spans="1:3" ht="12.75">
      <c r="A615" s="309">
        <v>614</v>
      </c>
      <c r="B615" s="352" t="s">
        <v>175</v>
      </c>
      <c r="C615" s="352" t="s">
        <v>175</v>
      </c>
    </row>
    <row r="616" spans="1:3" ht="12.75">
      <c r="A616" s="309">
        <v>615</v>
      </c>
      <c r="B616" s="352" t="s">
        <v>176</v>
      </c>
      <c r="C616" s="352" t="s">
        <v>176</v>
      </c>
    </row>
    <row r="617" spans="1:3" ht="12.75">
      <c r="A617" s="309">
        <v>616</v>
      </c>
      <c r="B617" s="351" t="s">
        <v>229</v>
      </c>
      <c r="C617" s="351" t="s">
        <v>229</v>
      </c>
    </row>
    <row r="618" spans="1:3" ht="12.75">
      <c r="A618" s="309">
        <v>617</v>
      </c>
      <c r="B618" s="351" t="s">
        <v>346</v>
      </c>
      <c r="C618" s="351" t="s">
        <v>346</v>
      </c>
    </row>
    <row r="619" spans="1:3" ht="12.75">
      <c r="A619" s="309">
        <v>618</v>
      </c>
      <c r="B619" s="351" t="s">
        <v>349</v>
      </c>
      <c r="C619" s="351" t="s">
        <v>349</v>
      </c>
    </row>
    <row r="620" spans="1:3" ht="12.75">
      <c r="A620" s="309">
        <v>619</v>
      </c>
      <c r="B620" s="351" t="s">
        <v>351</v>
      </c>
      <c r="C620" s="351" t="s">
        <v>351</v>
      </c>
    </row>
    <row r="621" spans="1:3" ht="12.75">
      <c r="A621" s="309">
        <v>620</v>
      </c>
      <c r="B621" s="351" t="s">
        <v>355</v>
      </c>
      <c r="C621" s="351" t="s">
        <v>355</v>
      </c>
    </row>
    <row r="622" spans="1:3" ht="12.75">
      <c r="A622" s="309">
        <v>621</v>
      </c>
      <c r="B622" s="351" t="s">
        <v>358</v>
      </c>
      <c r="C622" s="351" t="s">
        <v>358</v>
      </c>
    </row>
    <row r="623" spans="1:3" ht="12.75">
      <c r="A623" s="309">
        <v>622</v>
      </c>
      <c r="B623" s="351" t="s">
        <v>230</v>
      </c>
      <c r="C623" s="351" t="s">
        <v>230</v>
      </c>
    </row>
    <row r="624" spans="1:3" ht="12.75">
      <c r="A624" s="309">
        <v>623</v>
      </c>
      <c r="B624" s="351" t="s">
        <v>370</v>
      </c>
      <c r="C624" s="351" t="s">
        <v>370</v>
      </c>
    </row>
    <row r="625" spans="1:3" ht="12.75">
      <c r="A625" s="309">
        <v>624</v>
      </c>
      <c r="B625" s="351" t="s">
        <v>231</v>
      </c>
      <c r="C625" s="351" t="s">
        <v>231</v>
      </c>
    </row>
    <row r="626" spans="1:3" ht="12.75">
      <c r="A626" s="309">
        <v>625</v>
      </c>
      <c r="B626" s="351" t="s">
        <v>33</v>
      </c>
      <c r="C626" s="351" t="s">
        <v>33</v>
      </c>
    </row>
    <row r="627" spans="1:3" ht="12.75">
      <c r="A627" s="309">
        <v>626</v>
      </c>
      <c r="B627" s="351" t="s">
        <v>233</v>
      </c>
      <c r="C627" s="351" t="s">
        <v>233</v>
      </c>
    </row>
    <row r="628" spans="1:3" ht="12.75">
      <c r="A628" s="309">
        <v>627</v>
      </c>
      <c r="B628" s="351" t="s">
        <v>235</v>
      </c>
      <c r="C628" s="351" t="s">
        <v>235</v>
      </c>
    </row>
    <row r="629" spans="1:3" ht="12.75">
      <c r="A629" s="309">
        <v>628</v>
      </c>
      <c r="B629" s="351" t="s">
        <v>236</v>
      </c>
      <c r="C629" s="351" t="s">
        <v>236</v>
      </c>
    </row>
    <row r="630" spans="1:3" ht="12.75">
      <c r="A630" s="309">
        <v>629</v>
      </c>
      <c r="B630" s="351" t="s">
        <v>806</v>
      </c>
      <c r="C630" s="351" t="s">
        <v>806</v>
      </c>
    </row>
    <row r="631" spans="1:3" ht="12.75">
      <c r="A631" s="309">
        <v>630</v>
      </c>
      <c r="B631" s="351" t="s">
        <v>807</v>
      </c>
      <c r="C631" s="351" t="s">
        <v>807</v>
      </c>
    </row>
    <row r="632" spans="1:3" ht="12.75">
      <c r="A632" s="309">
        <v>631</v>
      </c>
      <c r="B632" s="351" t="s">
        <v>808</v>
      </c>
      <c r="C632" s="351" t="s">
        <v>808</v>
      </c>
    </row>
    <row r="633" spans="1:3" ht="12.75">
      <c r="A633" s="309">
        <v>632</v>
      </c>
      <c r="B633" s="351" t="s">
        <v>227</v>
      </c>
      <c r="C633" s="351" t="s">
        <v>227</v>
      </c>
    </row>
    <row r="634" spans="1:3" ht="12.75">
      <c r="A634" s="309">
        <v>633</v>
      </c>
      <c r="B634" s="351" t="s">
        <v>228</v>
      </c>
      <c r="C634" s="351" t="s">
        <v>228</v>
      </c>
    </row>
    <row r="635" spans="1:3" ht="12.75">
      <c r="A635" s="309">
        <v>634</v>
      </c>
      <c r="B635" s="351" t="s">
        <v>1660</v>
      </c>
      <c r="C635" s="351" t="s">
        <v>132</v>
      </c>
    </row>
    <row r="636" spans="1:3" ht="12.75">
      <c r="A636" s="309">
        <v>635</v>
      </c>
      <c r="B636" s="351" t="s">
        <v>1661</v>
      </c>
      <c r="C636" s="351" t="s">
        <v>724</v>
      </c>
    </row>
    <row r="637" spans="1:3" ht="12.75">
      <c r="A637" s="309">
        <v>636</v>
      </c>
      <c r="B637" s="484" t="s">
        <v>1544</v>
      </c>
      <c r="C637" s="351" t="s">
        <v>181</v>
      </c>
    </row>
    <row r="638" spans="1:3" ht="12.75">
      <c r="A638" s="309">
        <v>637</v>
      </c>
      <c r="B638" s="484" t="s">
        <v>1662</v>
      </c>
      <c r="C638" s="351" t="s">
        <v>137</v>
      </c>
    </row>
    <row r="639" spans="1:3" ht="12.75">
      <c r="A639" s="309">
        <v>638</v>
      </c>
      <c r="B639" s="484" t="s">
        <v>1663</v>
      </c>
      <c r="C639" s="351" t="s">
        <v>138</v>
      </c>
    </row>
    <row r="640" spans="1:3" ht="12.75">
      <c r="A640" s="309">
        <v>639</v>
      </c>
      <c r="B640" s="352" t="s">
        <v>812</v>
      </c>
      <c r="C640" s="352" t="s">
        <v>812</v>
      </c>
    </row>
    <row r="641" spans="1:3" ht="12.75">
      <c r="A641" s="309">
        <v>640</v>
      </c>
      <c r="B641" s="352" t="s">
        <v>813</v>
      </c>
      <c r="C641" s="352" t="s">
        <v>813</v>
      </c>
    </row>
    <row r="642" spans="1:3" ht="12.75">
      <c r="A642" s="309">
        <v>641</v>
      </c>
      <c r="B642" s="352" t="s">
        <v>755</v>
      </c>
      <c r="C642" s="352" t="s">
        <v>755</v>
      </c>
    </row>
    <row r="643" spans="1:3" ht="12.75">
      <c r="A643" s="309">
        <v>642</v>
      </c>
      <c r="B643" s="352" t="s">
        <v>815</v>
      </c>
      <c r="C643" s="352" t="s">
        <v>815</v>
      </c>
    </row>
    <row r="644" spans="1:3" ht="12.75">
      <c r="A644" s="309">
        <v>643</v>
      </c>
      <c r="B644" s="352" t="s">
        <v>816</v>
      </c>
      <c r="C644" s="352" t="s">
        <v>816</v>
      </c>
    </row>
    <row r="645" spans="1:3" ht="12.75">
      <c r="A645" s="309">
        <v>644</v>
      </c>
      <c r="B645" s="352" t="s">
        <v>817</v>
      </c>
      <c r="C645" s="352" t="s">
        <v>817</v>
      </c>
    </row>
    <row r="646" spans="1:3" ht="12.75">
      <c r="A646" s="309">
        <v>645</v>
      </c>
      <c r="B646" s="351" t="s">
        <v>818</v>
      </c>
      <c r="C646" s="351" t="s">
        <v>818</v>
      </c>
    </row>
    <row r="647" spans="1:3" ht="12.75">
      <c r="A647" s="309">
        <v>646</v>
      </c>
      <c r="B647" s="351" t="s">
        <v>819</v>
      </c>
      <c r="C647" s="351" t="s">
        <v>819</v>
      </c>
    </row>
    <row r="648" spans="1:3" ht="12.75">
      <c r="A648" s="309">
        <v>647</v>
      </c>
      <c r="B648" s="351" t="s">
        <v>820</v>
      </c>
      <c r="C648" s="351" t="s">
        <v>820</v>
      </c>
    </row>
    <row r="649" spans="1:3" ht="12.75">
      <c r="A649" s="309">
        <v>648</v>
      </c>
      <c r="B649" s="351" t="s">
        <v>821</v>
      </c>
      <c r="C649" s="351" t="s">
        <v>821</v>
      </c>
    </row>
    <row r="650" spans="1:3" ht="12.75">
      <c r="A650" s="309">
        <v>649</v>
      </c>
      <c r="B650" s="351" t="s">
        <v>825</v>
      </c>
      <c r="C650" s="351" t="s">
        <v>825</v>
      </c>
    </row>
    <row r="651" spans="1:3" ht="12.75">
      <c r="A651" s="309">
        <v>650</v>
      </c>
      <c r="B651" s="351" t="s">
        <v>824</v>
      </c>
      <c r="C651" s="351" t="s">
        <v>824</v>
      </c>
    </row>
    <row r="652" spans="1:3" ht="12.75">
      <c r="A652" s="309">
        <v>651</v>
      </c>
      <c r="B652" s="351" t="s">
        <v>826</v>
      </c>
      <c r="C652" s="351" t="s">
        <v>826</v>
      </c>
    </row>
    <row r="653" spans="1:3" ht="12.75">
      <c r="A653" s="309">
        <v>652</v>
      </c>
      <c r="B653" s="351" t="s">
        <v>823</v>
      </c>
      <c r="C653" s="351" t="s">
        <v>823</v>
      </c>
    </row>
    <row r="654" spans="1:3" ht="12.75">
      <c r="A654" s="309">
        <v>653</v>
      </c>
      <c r="B654" s="351" t="s">
        <v>681</v>
      </c>
      <c r="C654" s="351" t="s">
        <v>681</v>
      </c>
    </row>
    <row r="655" spans="1:3" ht="12.75">
      <c r="A655" s="309">
        <v>654</v>
      </c>
      <c r="B655" s="351" t="s">
        <v>13</v>
      </c>
      <c r="C655" s="351" t="s">
        <v>13</v>
      </c>
    </row>
    <row r="656" spans="1:3" ht="12.75">
      <c r="A656" s="309">
        <v>655</v>
      </c>
      <c r="B656" s="351" t="s">
        <v>14</v>
      </c>
      <c r="C656" s="351" t="s">
        <v>14</v>
      </c>
    </row>
    <row r="657" spans="1:3" ht="12.75">
      <c r="A657" s="309">
        <v>656</v>
      </c>
      <c r="B657" s="351" t="s">
        <v>15</v>
      </c>
      <c r="C657" s="351" t="s">
        <v>15</v>
      </c>
    </row>
    <row r="658" spans="1:3" ht="12.75">
      <c r="A658" s="309">
        <v>657</v>
      </c>
      <c r="B658" s="351" t="s">
        <v>18</v>
      </c>
      <c r="C658" s="351" t="s">
        <v>18</v>
      </c>
    </row>
    <row r="659" spans="1:3" ht="12.75">
      <c r="A659" s="309">
        <v>658</v>
      </c>
      <c r="B659" s="351" t="s">
        <v>19</v>
      </c>
      <c r="C659" s="351" t="s">
        <v>19</v>
      </c>
    </row>
    <row r="660" spans="1:3" ht="12.75">
      <c r="A660" s="309">
        <v>659</v>
      </c>
      <c r="B660" s="351" t="s">
        <v>20</v>
      </c>
      <c r="C660" s="351" t="s">
        <v>20</v>
      </c>
    </row>
    <row r="661" spans="1:3" ht="12.75">
      <c r="A661" s="309">
        <v>660</v>
      </c>
      <c r="B661" s="351" t="s">
        <v>774</v>
      </c>
      <c r="C661" s="351" t="s">
        <v>774</v>
      </c>
    </row>
    <row r="662" spans="1:3" ht="12.75">
      <c r="A662" s="309">
        <v>661</v>
      </c>
      <c r="B662" s="351" t="s">
        <v>776</v>
      </c>
      <c r="C662" s="351" t="s">
        <v>776</v>
      </c>
    </row>
    <row r="663" spans="1:3" ht="12.75">
      <c r="A663" s="309">
        <v>662</v>
      </c>
      <c r="B663" s="351" t="s">
        <v>777</v>
      </c>
      <c r="C663" s="351" t="s">
        <v>777</v>
      </c>
    </row>
    <row r="664" spans="1:3" ht="12.75">
      <c r="A664" s="309">
        <v>663</v>
      </c>
      <c r="B664" s="351" t="s">
        <v>778</v>
      </c>
      <c r="C664" s="351" t="s">
        <v>778</v>
      </c>
    </row>
    <row r="665" spans="1:3" ht="12.75">
      <c r="A665" s="309">
        <v>664</v>
      </c>
      <c r="B665" s="351" t="s">
        <v>30</v>
      </c>
      <c r="C665" s="351" t="s">
        <v>30</v>
      </c>
    </row>
    <row r="666" spans="1:3" ht="12.75">
      <c r="A666" s="309">
        <v>665</v>
      </c>
      <c r="B666" s="353" t="s">
        <v>0</v>
      </c>
      <c r="C666" s="353" t="s">
        <v>0</v>
      </c>
    </row>
    <row r="667" spans="1:3" ht="12.75">
      <c r="A667" s="309">
        <v>666</v>
      </c>
      <c r="B667" s="351" t="s">
        <v>1</v>
      </c>
      <c r="C667" s="351" t="s">
        <v>1</v>
      </c>
    </row>
    <row r="668" spans="1:3" ht="12.75">
      <c r="A668" s="309">
        <v>667</v>
      </c>
      <c r="B668" s="351" t="s">
        <v>185</v>
      </c>
      <c r="C668" s="351" t="s">
        <v>185</v>
      </c>
    </row>
    <row r="669" spans="1:3" ht="12.75">
      <c r="A669" s="309">
        <v>668</v>
      </c>
      <c r="B669" s="351" t="s">
        <v>186</v>
      </c>
      <c r="C669" s="351" t="s">
        <v>186</v>
      </c>
    </row>
    <row r="670" spans="1:3" ht="12.75">
      <c r="A670" s="309">
        <v>669</v>
      </c>
      <c r="B670" s="351" t="s">
        <v>187</v>
      </c>
      <c r="C670" s="351" t="s">
        <v>187</v>
      </c>
    </row>
    <row r="671" spans="1:3" ht="12.75">
      <c r="A671" s="309">
        <v>670</v>
      </c>
      <c r="B671" s="351" t="s">
        <v>188</v>
      </c>
      <c r="C671" s="351" t="s">
        <v>188</v>
      </c>
    </row>
    <row r="672" spans="1:3" ht="12.75">
      <c r="A672" s="309">
        <v>671</v>
      </c>
      <c r="B672" s="351" t="s">
        <v>302</v>
      </c>
      <c r="C672" s="351" t="s">
        <v>302</v>
      </c>
    </row>
    <row r="673" spans="1:3" ht="12.75">
      <c r="A673" s="309">
        <v>672</v>
      </c>
      <c r="B673" s="351" t="s">
        <v>304</v>
      </c>
      <c r="C673" s="351" t="s">
        <v>304</v>
      </c>
    </row>
    <row r="674" spans="1:3" ht="12.75">
      <c r="A674" s="309">
        <v>673</v>
      </c>
      <c r="B674" s="351" t="s">
        <v>306</v>
      </c>
      <c r="C674" s="351" t="s">
        <v>306</v>
      </c>
    </row>
    <row r="675" spans="1:3" ht="12.75">
      <c r="A675" s="309">
        <v>674</v>
      </c>
      <c r="B675" s="351" t="s">
        <v>308</v>
      </c>
      <c r="C675" s="351" t="s">
        <v>308</v>
      </c>
    </row>
    <row r="676" spans="1:3" ht="12.75">
      <c r="A676" s="309">
        <v>675</v>
      </c>
      <c r="B676" s="351" t="s">
        <v>311</v>
      </c>
      <c r="C676" s="351" t="s">
        <v>311</v>
      </c>
    </row>
    <row r="677" spans="1:3" ht="12.75">
      <c r="A677" s="309">
        <v>676</v>
      </c>
      <c r="B677" s="351" t="s">
        <v>313</v>
      </c>
      <c r="C677" s="351" t="s">
        <v>313</v>
      </c>
    </row>
    <row r="678" spans="1:3" ht="12.75">
      <c r="A678" s="309">
        <v>677</v>
      </c>
      <c r="B678" s="351" t="s">
        <v>316</v>
      </c>
      <c r="C678" s="351" t="s">
        <v>316</v>
      </c>
    </row>
    <row r="679" spans="1:3" ht="12.75">
      <c r="A679" s="309">
        <v>678</v>
      </c>
      <c r="B679" s="351" t="s">
        <v>319</v>
      </c>
      <c r="C679" s="351" t="s">
        <v>319</v>
      </c>
    </row>
    <row r="680" spans="1:3" ht="12.75">
      <c r="A680" s="309">
        <v>679</v>
      </c>
      <c r="B680" s="351" t="s">
        <v>322</v>
      </c>
      <c r="C680" s="351" t="s">
        <v>322</v>
      </c>
    </row>
    <row r="681" spans="1:3" ht="12.75">
      <c r="A681" s="309">
        <v>680</v>
      </c>
      <c r="B681" s="351" t="s">
        <v>324</v>
      </c>
      <c r="C681" s="351" t="s">
        <v>324</v>
      </c>
    </row>
    <row r="682" spans="1:3" ht="12.75">
      <c r="A682" s="309">
        <v>681</v>
      </c>
      <c r="B682" s="351" t="s">
        <v>326</v>
      </c>
      <c r="C682" s="351" t="s">
        <v>326</v>
      </c>
    </row>
    <row r="683" spans="1:3" ht="12.75">
      <c r="A683" s="309">
        <v>682</v>
      </c>
      <c r="B683" s="351" t="s">
        <v>329</v>
      </c>
      <c r="C683" s="351" t="s">
        <v>329</v>
      </c>
    </row>
    <row r="684" spans="1:3" ht="12.75">
      <c r="A684" s="309">
        <v>683</v>
      </c>
      <c r="B684" s="351" t="s">
        <v>331</v>
      </c>
      <c r="C684" s="351" t="s">
        <v>331</v>
      </c>
    </row>
    <row r="685" spans="1:3" ht="12.75">
      <c r="A685" s="309">
        <v>684</v>
      </c>
      <c r="B685" s="351" t="s">
        <v>333</v>
      </c>
      <c r="C685" s="351" t="s">
        <v>333</v>
      </c>
    </row>
    <row r="686" spans="1:3" ht="12.75">
      <c r="A686" s="309">
        <v>685</v>
      </c>
      <c r="B686" s="351" t="s">
        <v>335</v>
      </c>
      <c r="C686" s="351" t="s">
        <v>335</v>
      </c>
    </row>
    <row r="687" spans="1:3" ht="12.75">
      <c r="A687" s="309">
        <v>686</v>
      </c>
      <c r="B687" s="351" t="s">
        <v>337</v>
      </c>
      <c r="C687" s="351" t="s">
        <v>337</v>
      </c>
    </row>
    <row r="688" spans="1:3" ht="12.75">
      <c r="A688" s="309">
        <v>687</v>
      </c>
      <c r="B688" s="351" t="s">
        <v>339</v>
      </c>
      <c r="C688" s="351" t="s">
        <v>339</v>
      </c>
    </row>
    <row r="689" spans="1:3" ht="12.75">
      <c r="A689" s="309">
        <v>688</v>
      </c>
      <c r="B689" s="351" t="s">
        <v>341</v>
      </c>
      <c r="C689" s="351" t="s">
        <v>341</v>
      </c>
    </row>
    <row r="690" spans="1:3" ht="12.75">
      <c r="A690" s="309">
        <v>689</v>
      </c>
      <c r="B690" s="351" t="s">
        <v>343</v>
      </c>
      <c r="C690" s="351" t="s">
        <v>343</v>
      </c>
    </row>
    <row r="691" spans="1:3" ht="12.75">
      <c r="A691" s="309">
        <v>690</v>
      </c>
      <c r="B691" s="351" t="s">
        <v>345</v>
      </c>
      <c r="C691" s="351" t="s">
        <v>345</v>
      </c>
    </row>
    <row r="692" spans="1:3" ht="12.75">
      <c r="A692" s="309">
        <v>691</v>
      </c>
      <c r="B692" s="351" t="s">
        <v>348</v>
      </c>
      <c r="C692" s="351" t="s">
        <v>348</v>
      </c>
    </row>
    <row r="693" spans="1:3" ht="12.75">
      <c r="A693" s="309">
        <v>692</v>
      </c>
      <c r="B693" s="351" t="s">
        <v>350</v>
      </c>
      <c r="C693" s="351" t="s">
        <v>350</v>
      </c>
    </row>
    <row r="694" spans="1:3" ht="12.75">
      <c r="A694" s="309">
        <v>693</v>
      </c>
      <c r="B694" s="351" t="s">
        <v>354</v>
      </c>
      <c r="C694" s="351" t="s">
        <v>354</v>
      </c>
    </row>
    <row r="695" spans="1:3" ht="12.75">
      <c r="A695" s="309">
        <v>694</v>
      </c>
      <c r="B695" s="351" t="s">
        <v>357</v>
      </c>
      <c r="C695" s="351" t="s">
        <v>357</v>
      </c>
    </row>
    <row r="696" spans="1:3" ht="12.75">
      <c r="A696" s="309">
        <v>695</v>
      </c>
      <c r="B696" s="351" t="s">
        <v>360</v>
      </c>
      <c r="C696" s="351" t="s">
        <v>360</v>
      </c>
    </row>
    <row r="697" spans="1:3" ht="12.75">
      <c r="A697" s="309">
        <v>696</v>
      </c>
      <c r="B697" s="351" t="s">
        <v>362</v>
      </c>
      <c r="C697" s="351" t="s">
        <v>362</v>
      </c>
    </row>
    <row r="698" spans="1:3" ht="12.75">
      <c r="A698" s="309">
        <v>697</v>
      </c>
      <c r="B698" s="351" t="s">
        <v>365</v>
      </c>
      <c r="C698" s="351" t="s">
        <v>365</v>
      </c>
    </row>
    <row r="699" spans="1:3" ht="12.75">
      <c r="A699" s="309">
        <v>698</v>
      </c>
      <c r="B699" s="351" t="s">
        <v>367</v>
      </c>
      <c r="C699" s="351" t="s">
        <v>367</v>
      </c>
    </row>
    <row r="700" spans="1:3" ht="12.75">
      <c r="A700" s="309">
        <v>699</v>
      </c>
      <c r="B700" s="351" t="s">
        <v>368</v>
      </c>
      <c r="C700" s="351" t="s">
        <v>368</v>
      </c>
    </row>
    <row r="701" spans="1:3" ht="12.75">
      <c r="A701" s="309">
        <v>700</v>
      </c>
      <c r="B701" s="351" t="s">
        <v>369</v>
      </c>
      <c r="C701" s="351" t="s">
        <v>369</v>
      </c>
    </row>
    <row r="702" spans="1:3" ht="12.75">
      <c r="A702" s="309">
        <v>701</v>
      </c>
      <c r="B702" s="351" t="s">
        <v>372</v>
      </c>
      <c r="C702" s="351" t="s">
        <v>372</v>
      </c>
    </row>
    <row r="703" spans="1:3" ht="12.75">
      <c r="A703" s="309">
        <v>702</v>
      </c>
      <c r="B703" s="351" t="s">
        <v>373</v>
      </c>
      <c r="C703" s="351" t="s">
        <v>373</v>
      </c>
    </row>
    <row r="704" spans="1:3" ht="12.75">
      <c r="A704" s="309">
        <v>703</v>
      </c>
      <c r="B704" s="351" t="s">
        <v>375</v>
      </c>
      <c r="C704" s="351" t="s">
        <v>375</v>
      </c>
    </row>
    <row r="705" spans="1:3" ht="12.75">
      <c r="A705" s="309">
        <v>704</v>
      </c>
      <c r="B705" s="351" t="s">
        <v>376</v>
      </c>
      <c r="C705" s="351" t="s">
        <v>376</v>
      </c>
    </row>
    <row r="706" spans="1:3" ht="12.75">
      <c r="A706" s="309">
        <v>705</v>
      </c>
      <c r="B706" s="351" t="s">
        <v>378</v>
      </c>
      <c r="C706" s="351" t="s">
        <v>378</v>
      </c>
    </row>
    <row r="707" spans="1:3" ht="12.75">
      <c r="A707" s="309">
        <v>706</v>
      </c>
      <c r="B707" s="351" t="s">
        <v>379</v>
      </c>
      <c r="C707" s="351" t="s">
        <v>379</v>
      </c>
    </row>
    <row r="708" spans="1:3" ht="12.75">
      <c r="A708" s="309">
        <v>707</v>
      </c>
      <c r="B708" s="351" t="s">
        <v>172</v>
      </c>
      <c r="C708" s="351" t="s">
        <v>172</v>
      </c>
    </row>
    <row r="709" spans="1:3" ht="12.75">
      <c r="A709" s="309">
        <v>708</v>
      </c>
      <c r="B709" s="351" t="s">
        <v>382</v>
      </c>
      <c r="C709" s="351" t="s">
        <v>382</v>
      </c>
    </row>
    <row r="710" spans="1:3" ht="12.75">
      <c r="A710" s="309">
        <v>709</v>
      </c>
      <c r="B710" s="351" t="s">
        <v>384</v>
      </c>
      <c r="C710" s="351" t="s">
        <v>384</v>
      </c>
    </row>
    <row r="711" spans="1:3" ht="12.75">
      <c r="A711" s="309">
        <v>710</v>
      </c>
      <c r="B711" s="351" t="s">
        <v>386</v>
      </c>
      <c r="C711" s="351" t="s">
        <v>386</v>
      </c>
    </row>
    <row r="712" spans="1:3" ht="12.75">
      <c r="A712" s="309">
        <v>711</v>
      </c>
      <c r="B712" s="351" t="s">
        <v>388</v>
      </c>
      <c r="C712" s="351" t="s">
        <v>388</v>
      </c>
    </row>
    <row r="713" spans="1:3" ht="12.75">
      <c r="A713" s="309">
        <v>712</v>
      </c>
      <c r="B713" s="351" t="s">
        <v>390</v>
      </c>
      <c r="C713" s="351" t="s">
        <v>390</v>
      </c>
    </row>
    <row r="714" spans="1:3" ht="12.75">
      <c r="A714" s="309">
        <v>713</v>
      </c>
      <c r="B714" s="351" t="s">
        <v>393</v>
      </c>
      <c r="C714" s="351" t="s">
        <v>393</v>
      </c>
    </row>
    <row r="715" spans="1:3" ht="12.75">
      <c r="A715" s="309">
        <v>714</v>
      </c>
      <c r="B715" s="351" t="s">
        <v>395</v>
      </c>
      <c r="C715" s="351" t="s">
        <v>395</v>
      </c>
    </row>
    <row r="716" spans="1:3" ht="12.75">
      <c r="A716" s="309">
        <v>715</v>
      </c>
      <c r="B716" s="351" t="s">
        <v>397</v>
      </c>
      <c r="C716" s="351" t="s">
        <v>397</v>
      </c>
    </row>
    <row r="717" spans="1:3" ht="12.75">
      <c r="A717" s="309">
        <v>716</v>
      </c>
      <c r="B717" s="351" t="s">
        <v>399</v>
      </c>
      <c r="C717" s="351" t="s">
        <v>399</v>
      </c>
    </row>
    <row r="718" spans="1:3" ht="12.75">
      <c r="A718" s="309">
        <v>717</v>
      </c>
      <c r="B718" s="351" t="s">
        <v>401</v>
      </c>
      <c r="C718" s="351" t="s">
        <v>401</v>
      </c>
    </row>
    <row r="719" spans="1:3" ht="12.75">
      <c r="A719" s="309">
        <v>718</v>
      </c>
      <c r="B719" s="351" t="s">
        <v>403</v>
      </c>
      <c r="C719" s="351" t="s">
        <v>403</v>
      </c>
    </row>
    <row r="720" spans="1:3" ht="12.75">
      <c r="A720" s="309">
        <v>719</v>
      </c>
      <c r="B720" s="351" t="s">
        <v>406</v>
      </c>
      <c r="C720" s="351" t="s">
        <v>406</v>
      </c>
    </row>
    <row r="721" spans="1:3" ht="12.75">
      <c r="A721" s="309">
        <v>720</v>
      </c>
      <c r="B721" s="351" t="s">
        <v>409</v>
      </c>
      <c r="C721" s="351" t="s">
        <v>409</v>
      </c>
    </row>
    <row r="722" spans="1:3" ht="12.75">
      <c r="A722" s="309">
        <v>721</v>
      </c>
      <c r="B722" s="351" t="s">
        <v>411</v>
      </c>
      <c r="C722" s="351" t="s">
        <v>411</v>
      </c>
    </row>
    <row r="723" spans="1:3" ht="25.5">
      <c r="A723" s="309">
        <v>722</v>
      </c>
      <c r="B723" s="351" t="s">
        <v>413</v>
      </c>
      <c r="C723" s="351" t="s">
        <v>413</v>
      </c>
    </row>
    <row r="724" spans="1:3" ht="12.75">
      <c r="A724" s="309">
        <v>723</v>
      </c>
      <c r="B724" s="351" t="s">
        <v>415</v>
      </c>
      <c r="C724" s="351" t="s">
        <v>415</v>
      </c>
    </row>
    <row r="725" spans="1:3" ht="12.75">
      <c r="A725" s="309">
        <v>724</v>
      </c>
      <c r="B725" s="351" t="s">
        <v>417</v>
      </c>
      <c r="C725" s="351" t="s">
        <v>417</v>
      </c>
    </row>
    <row r="726" spans="1:3" ht="12.75">
      <c r="A726" s="309">
        <v>725</v>
      </c>
      <c r="B726" s="351" t="s">
        <v>418</v>
      </c>
      <c r="C726" s="351" t="s">
        <v>418</v>
      </c>
    </row>
    <row r="727" spans="1:3" ht="12.75">
      <c r="A727" s="309">
        <v>726</v>
      </c>
      <c r="B727" s="351" t="s">
        <v>420</v>
      </c>
      <c r="C727" s="351" t="s">
        <v>420</v>
      </c>
    </row>
    <row r="728" spans="1:3" ht="12.75">
      <c r="A728" s="309">
        <v>727</v>
      </c>
      <c r="B728" s="351" t="s">
        <v>422</v>
      </c>
      <c r="C728" s="351" t="s">
        <v>422</v>
      </c>
    </row>
    <row r="729" spans="1:3" ht="12.75">
      <c r="A729" s="309">
        <v>728</v>
      </c>
      <c r="B729" s="351" t="s">
        <v>424</v>
      </c>
      <c r="C729" s="351" t="s">
        <v>424</v>
      </c>
    </row>
    <row r="730" spans="1:3" ht="12.75">
      <c r="A730" s="309">
        <v>729</v>
      </c>
      <c r="B730" s="351" t="s">
        <v>426</v>
      </c>
      <c r="C730" s="351" t="s">
        <v>426</v>
      </c>
    </row>
    <row r="731" spans="1:3" ht="12.75">
      <c r="A731" s="309">
        <v>730</v>
      </c>
      <c r="B731" s="351" t="s">
        <v>427</v>
      </c>
      <c r="C731" s="351" t="s">
        <v>427</v>
      </c>
    </row>
    <row r="732" spans="1:3" ht="12.75">
      <c r="A732" s="309" t="s">
        <v>1229</v>
      </c>
      <c r="B732" s="351" t="s">
        <v>429</v>
      </c>
      <c r="C732" s="351" t="s">
        <v>429</v>
      </c>
    </row>
    <row r="733" spans="1:3" ht="12.75">
      <c r="A733" s="309">
        <v>732</v>
      </c>
      <c r="B733" s="351" t="s">
        <v>431</v>
      </c>
      <c r="C733" s="351" t="s">
        <v>431</v>
      </c>
    </row>
    <row r="734" spans="1:3" ht="12.75">
      <c r="A734" s="309">
        <v>733</v>
      </c>
      <c r="B734" s="351" t="s">
        <v>433</v>
      </c>
      <c r="C734" s="351" t="s">
        <v>433</v>
      </c>
    </row>
    <row r="735" spans="1:3" ht="12.75">
      <c r="A735" s="309">
        <v>734</v>
      </c>
      <c r="B735" s="351" t="s">
        <v>434</v>
      </c>
      <c r="C735" s="351" t="s">
        <v>434</v>
      </c>
    </row>
    <row r="736" spans="1:3" ht="12.75">
      <c r="A736" s="309">
        <v>735</v>
      </c>
      <c r="B736" s="351" t="s">
        <v>436</v>
      </c>
      <c r="C736" s="351" t="s">
        <v>436</v>
      </c>
    </row>
    <row r="737" spans="1:3" ht="12.75">
      <c r="A737" s="309">
        <v>736</v>
      </c>
      <c r="B737" s="351" t="s">
        <v>437</v>
      </c>
      <c r="C737" s="351" t="s">
        <v>437</v>
      </c>
    </row>
    <row r="738" spans="1:3" ht="12.75">
      <c r="A738" s="309">
        <v>737</v>
      </c>
      <c r="B738" s="351" t="s">
        <v>439</v>
      </c>
      <c r="C738" s="351" t="s">
        <v>439</v>
      </c>
    </row>
    <row r="739" spans="1:3" ht="12.75">
      <c r="A739" s="309">
        <v>738</v>
      </c>
      <c r="B739" s="351" t="s">
        <v>441</v>
      </c>
      <c r="C739" s="351" t="s">
        <v>441</v>
      </c>
    </row>
    <row r="740" spans="1:3" ht="12.75">
      <c r="A740" s="309">
        <v>739</v>
      </c>
      <c r="B740" s="351" t="s">
        <v>443</v>
      </c>
      <c r="C740" s="351" t="s">
        <v>443</v>
      </c>
    </row>
    <row r="741" spans="1:3" ht="12.75">
      <c r="A741" s="309">
        <v>740</v>
      </c>
      <c r="B741" s="351" t="s">
        <v>445</v>
      </c>
      <c r="C741" s="351" t="s">
        <v>445</v>
      </c>
    </row>
    <row r="742" spans="1:3" ht="12.75">
      <c r="A742" s="309">
        <v>741</v>
      </c>
      <c r="B742" s="351" t="s">
        <v>447</v>
      </c>
      <c r="C742" s="351" t="s">
        <v>447</v>
      </c>
    </row>
    <row r="743" spans="1:3" ht="12.75">
      <c r="A743" s="309">
        <v>742</v>
      </c>
      <c r="B743" s="351" t="s">
        <v>449</v>
      </c>
      <c r="C743" s="351" t="s">
        <v>449</v>
      </c>
    </row>
    <row r="744" spans="1:3" ht="12.75">
      <c r="A744" s="309">
        <v>743</v>
      </c>
      <c r="B744" s="351" t="s">
        <v>451</v>
      </c>
      <c r="C744" s="351" t="s">
        <v>451</v>
      </c>
    </row>
    <row r="745" spans="1:3" ht="12.75">
      <c r="A745" s="309">
        <v>744</v>
      </c>
      <c r="B745" s="351" t="s">
        <v>453</v>
      </c>
      <c r="C745" s="351" t="s">
        <v>453</v>
      </c>
    </row>
    <row r="746" spans="1:3" ht="12.75">
      <c r="A746" s="309">
        <v>745</v>
      </c>
      <c r="B746" s="351" t="s">
        <v>455</v>
      </c>
      <c r="C746" s="351" t="s">
        <v>455</v>
      </c>
    </row>
    <row r="747" spans="1:3" ht="12.75">
      <c r="A747" s="309">
        <v>746</v>
      </c>
      <c r="B747" s="351" t="s">
        <v>457</v>
      </c>
      <c r="C747" s="351" t="s">
        <v>457</v>
      </c>
    </row>
    <row r="748" spans="1:3" ht="12.75">
      <c r="A748" s="309">
        <v>747</v>
      </c>
      <c r="B748" s="351" t="s">
        <v>459</v>
      </c>
      <c r="C748" s="351" t="s">
        <v>459</v>
      </c>
    </row>
    <row r="749" spans="1:3" ht="12.75">
      <c r="A749" s="309">
        <v>748</v>
      </c>
      <c r="B749" s="484" t="s">
        <v>1690</v>
      </c>
      <c r="C749" s="351" t="s">
        <v>461</v>
      </c>
    </row>
    <row r="750" spans="1:3" ht="12.75">
      <c r="A750" s="309">
        <v>749</v>
      </c>
      <c r="B750" s="351" t="s">
        <v>462</v>
      </c>
      <c r="C750" s="351" t="s">
        <v>462</v>
      </c>
    </row>
    <row r="751" spans="1:3" ht="12.75">
      <c r="A751" s="309">
        <v>750</v>
      </c>
      <c r="B751" s="351" t="s">
        <v>464</v>
      </c>
      <c r="C751" s="351" t="s">
        <v>464</v>
      </c>
    </row>
    <row r="752" spans="1:3" ht="12.75">
      <c r="A752" s="309">
        <v>751</v>
      </c>
      <c r="B752" s="351" t="s">
        <v>466</v>
      </c>
      <c r="C752" s="351" t="s">
        <v>466</v>
      </c>
    </row>
    <row r="753" spans="1:3" ht="12.75">
      <c r="A753" s="309">
        <v>752</v>
      </c>
      <c r="B753" s="351" t="s">
        <v>468</v>
      </c>
      <c r="C753" s="351" t="s">
        <v>468</v>
      </c>
    </row>
    <row r="754" spans="1:3" ht="12.75">
      <c r="A754" s="309">
        <v>753</v>
      </c>
      <c r="B754" s="351" t="s">
        <v>470</v>
      </c>
      <c r="C754" s="351" t="s">
        <v>470</v>
      </c>
    </row>
    <row r="755" spans="1:3" ht="12.75">
      <c r="A755" s="309">
        <v>754</v>
      </c>
      <c r="B755" s="351" t="s">
        <v>472</v>
      </c>
      <c r="C755" s="351" t="s">
        <v>472</v>
      </c>
    </row>
    <row r="756" spans="1:3" ht="12.75">
      <c r="A756" s="309">
        <v>755</v>
      </c>
      <c r="B756" s="351" t="s">
        <v>474</v>
      </c>
      <c r="C756" s="351" t="s">
        <v>474</v>
      </c>
    </row>
    <row r="757" spans="1:3" ht="12.75">
      <c r="A757" s="309">
        <v>756</v>
      </c>
      <c r="B757" s="351" t="s">
        <v>476</v>
      </c>
      <c r="C757" s="351" t="s">
        <v>476</v>
      </c>
    </row>
    <row r="758" spans="1:3" ht="12.75">
      <c r="A758" s="309">
        <v>757</v>
      </c>
      <c r="B758" s="351" t="s">
        <v>478</v>
      </c>
      <c r="C758" s="351" t="s">
        <v>478</v>
      </c>
    </row>
    <row r="759" spans="1:3" ht="12.75">
      <c r="A759" s="309">
        <v>758</v>
      </c>
      <c r="B759" s="351" t="s">
        <v>480</v>
      </c>
      <c r="C759" s="351" t="s">
        <v>480</v>
      </c>
    </row>
    <row r="760" spans="1:3" ht="12.75">
      <c r="A760" s="309">
        <v>759</v>
      </c>
      <c r="B760" s="351" t="s">
        <v>481</v>
      </c>
      <c r="C760" s="351" t="s">
        <v>481</v>
      </c>
    </row>
    <row r="761" spans="1:3" ht="12.75">
      <c r="A761" s="309">
        <v>760</v>
      </c>
      <c r="B761" s="351" t="s">
        <v>482</v>
      </c>
      <c r="C761" s="351" t="s">
        <v>482</v>
      </c>
    </row>
    <row r="762" spans="1:3" ht="12.75">
      <c r="A762" s="309">
        <v>761</v>
      </c>
      <c r="B762" s="351" t="s">
        <v>483</v>
      </c>
      <c r="C762" s="351" t="s">
        <v>483</v>
      </c>
    </row>
    <row r="763" spans="1:3" ht="12.75">
      <c r="A763" s="309">
        <v>762</v>
      </c>
      <c r="B763" s="351" t="s">
        <v>484</v>
      </c>
      <c r="C763" s="351" t="s">
        <v>484</v>
      </c>
    </row>
    <row r="764" spans="1:3" ht="12.75">
      <c r="A764" s="309">
        <v>763</v>
      </c>
      <c r="B764" s="351" t="s">
        <v>485</v>
      </c>
      <c r="C764" s="351" t="s">
        <v>485</v>
      </c>
    </row>
    <row r="765" spans="1:3" ht="12.75">
      <c r="A765" s="309">
        <v>764</v>
      </c>
      <c r="B765" s="351" t="s">
        <v>487</v>
      </c>
      <c r="C765" s="351" t="s">
        <v>487</v>
      </c>
    </row>
    <row r="766" spans="1:3" ht="12.75">
      <c r="A766" s="309">
        <v>765</v>
      </c>
      <c r="B766" s="351" t="s">
        <v>489</v>
      </c>
      <c r="C766" s="351" t="s">
        <v>489</v>
      </c>
    </row>
    <row r="767" spans="1:3" ht="12.75">
      <c r="A767" s="309">
        <v>766</v>
      </c>
      <c r="B767" s="351" t="s">
        <v>491</v>
      </c>
      <c r="C767" s="351" t="s">
        <v>491</v>
      </c>
    </row>
    <row r="768" spans="1:3" ht="12.75">
      <c r="A768" s="309">
        <v>767</v>
      </c>
      <c r="B768" s="351" t="s">
        <v>493</v>
      </c>
      <c r="C768" s="351" t="s">
        <v>493</v>
      </c>
    </row>
    <row r="769" spans="1:3" ht="12.75">
      <c r="A769" s="309">
        <v>768</v>
      </c>
      <c r="B769" s="351" t="s">
        <v>495</v>
      </c>
      <c r="C769" s="351" t="s">
        <v>495</v>
      </c>
    </row>
    <row r="770" spans="1:3" ht="12.75">
      <c r="A770" s="309">
        <v>769</v>
      </c>
      <c r="B770" s="351" t="s">
        <v>497</v>
      </c>
      <c r="C770" s="351" t="s">
        <v>497</v>
      </c>
    </row>
    <row r="771" spans="1:3" ht="12.75">
      <c r="A771" s="309">
        <v>770</v>
      </c>
      <c r="B771" s="351" t="s">
        <v>499</v>
      </c>
      <c r="C771" s="351" t="s">
        <v>499</v>
      </c>
    </row>
    <row r="772" spans="1:3" ht="12.75">
      <c r="A772" s="309">
        <v>771</v>
      </c>
      <c r="B772" s="351" t="s">
        <v>501</v>
      </c>
      <c r="C772" s="351" t="s">
        <v>501</v>
      </c>
    </row>
    <row r="773" spans="1:3" ht="12.75">
      <c r="A773" s="309">
        <v>772</v>
      </c>
      <c r="B773" s="351" t="s">
        <v>502</v>
      </c>
      <c r="C773" s="351" t="s">
        <v>502</v>
      </c>
    </row>
    <row r="774" spans="1:3" ht="12.75">
      <c r="A774" s="309">
        <v>773</v>
      </c>
      <c r="B774" s="351" t="s">
        <v>504</v>
      </c>
      <c r="C774" s="351" t="s">
        <v>504</v>
      </c>
    </row>
    <row r="775" spans="1:3" ht="12.75">
      <c r="A775" s="309">
        <v>774</v>
      </c>
      <c r="B775" s="351" t="s">
        <v>505</v>
      </c>
      <c r="C775" s="351" t="s">
        <v>505</v>
      </c>
    </row>
    <row r="776" spans="1:3" ht="12.75">
      <c r="A776" s="309">
        <v>775</v>
      </c>
      <c r="B776" s="351" t="s">
        <v>507</v>
      </c>
      <c r="C776" s="351" t="s">
        <v>507</v>
      </c>
    </row>
    <row r="777" spans="1:3" ht="12.75">
      <c r="A777" s="309">
        <v>776</v>
      </c>
      <c r="B777" s="351" t="s">
        <v>32</v>
      </c>
      <c r="C777" s="351" t="s">
        <v>32</v>
      </c>
    </row>
    <row r="778" spans="1:3" ht="12.75">
      <c r="A778" s="309">
        <v>777</v>
      </c>
      <c r="B778" s="351" t="s">
        <v>509</v>
      </c>
      <c r="C778" s="351" t="s">
        <v>509</v>
      </c>
    </row>
    <row r="779" spans="1:3" ht="12.75">
      <c r="A779" s="309">
        <v>778</v>
      </c>
      <c r="B779" s="351" t="s">
        <v>510</v>
      </c>
      <c r="C779" s="351" t="s">
        <v>510</v>
      </c>
    </row>
    <row r="780" spans="1:3" ht="12.75">
      <c r="A780" s="309">
        <v>779</v>
      </c>
      <c r="B780" s="351" t="s">
        <v>511</v>
      </c>
      <c r="C780" s="351" t="s">
        <v>511</v>
      </c>
    </row>
    <row r="781" spans="1:3" ht="12.75">
      <c r="A781" s="309">
        <v>780</v>
      </c>
      <c r="B781" s="351" t="s">
        <v>514</v>
      </c>
      <c r="C781" s="351" t="s">
        <v>514</v>
      </c>
    </row>
    <row r="782" spans="1:3" ht="12.75">
      <c r="A782" s="309">
        <v>781</v>
      </c>
      <c r="B782" s="351" t="s">
        <v>516</v>
      </c>
      <c r="C782" s="351" t="s">
        <v>516</v>
      </c>
    </row>
    <row r="783" spans="1:3" ht="12.75">
      <c r="A783" s="309">
        <v>782</v>
      </c>
      <c r="B783" s="351" t="s">
        <v>518</v>
      </c>
      <c r="C783" s="351" t="s">
        <v>518</v>
      </c>
    </row>
    <row r="784" spans="1:3" ht="12.75">
      <c r="A784" s="309">
        <v>783</v>
      </c>
      <c r="B784" s="351" t="s">
        <v>520</v>
      </c>
      <c r="C784" s="351" t="s">
        <v>520</v>
      </c>
    </row>
    <row r="785" spans="1:3" ht="52.5">
      <c r="A785" s="309" t="s">
        <v>1229</v>
      </c>
      <c r="B785" s="321" t="s">
        <v>960</v>
      </c>
      <c r="C785" s="321" t="s">
        <v>960</v>
      </c>
    </row>
    <row r="786" spans="1:3" ht="12.75">
      <c r="A786" s="309" t="s">
        <v>1229</v>
      </c>
      <c r="B786" t="s">
        <v>961</v>
      </c>
      <c r="C786" t="s">
        <v>961</v>
      </c>
    </row>
    <row r="787" spans="1:3" ht="12.75">
      <c r="A787" s="309" t="s">
        <v>1229</v>
      </c>
      <c r="B787" t="s">
        <v>962</v>
      </c>
      <c r="C787" t="s">
        <v>962</v>
      </c>
    </row>
    <row r="788" spans="1:3" ht="12.75">
      <c r="A788" s="309" t="s">
        <v>1229</v>
      </c>
      <c r="B788" t="s">
        <v>963</v>
      </c>
      <c r="C788" t="s">
        <v>963</v>
      </c>
    </row>
    <row r="789" spans="1:3" ht="42">
      <c r="A789" s="309" t="s">
        <v>1229</v>
      </c>
      <c r="B789" s="358" t="s">
        <v>964</v>
      </c>
      <c r="C789" s="358" t="s">
        <v>964</v>
      </c>
    </row>
    <row r="790" spans="1:3" ht="22.5">
      <c r="A790" s="309" t="s">
        <v>1229</v>
      </c>
      <c r="B790" s="288" t="s">
        <v>965</v>
      </c>
      <c r="C790" s="288" t="s">
        <v>965</v>
      </c>
    </row>
    <row r="791" spans="1:3" ht="12.75">
      <c r="A791" s="309" t="s">
        <v>1229</v>
      </c>
      <c r="B791" s="288" t="s">
        <v>966</v>
      </c>
      <c r="C791" s="288" t="s">
        <v>966</v>
      </c>
    </row>
    <row r="792" spans="1:3" ht="12.75">
      <c r="A792" s="309" t="s">
        <v>1229</v>
      </c>
      <c r="B792" s="288" t="s">
        <v>967</v>
      </c>
      <c r="C792" s="288" t="s">
        <v>967</v>
      </c>
    </row>
    <row r="793" spans="1:3" ht="12.75">
      <c r="A793" s="309" t="s">
        <v>1229</v>
      </c>
      <c r="B793" s="288" t="s">
        <v>968</v>
      </c>
      <c r="C793" s="288" t="s">
        <v>968</v>
      </c>
    </row>
    <row r="794" spans="1:3" ht="12.75">
      <c r="A794" s="309" t="s">
        <v>1229</v>
      </c>
      <c r="B794" s="319" t="s">
        <v>969</v>
      </c>
      <c r="C794" s="319" t="s">
        <v>969</v>
      </c>
    </row>
    <row r="795" spans="1:3" ht="18">
      <c r="A795" s="309" t="s">
        <v>1229</v>
      </c>
      <c r="B795" s="276" t="s">
        <v>970</v>
      </c>
      <c r="C795" s="276" t="s">
        <v>970</v>
      </c>
    </row>
    <row r="796" spans="1:3" ht="12.75">
      <c r="A796" s="309" t="s">
        <v>1229</v>
      </c>
      <c r="B796" s="269" t="s">
        <v>971</v>
      </c>
      <c r="C796" s="269" t="s">
        <v>971</v>
      </c>
    </row>
    <row r="797" spans="1:3" ht="33.75">
      <c r="A797" s="309" t="s">
        <v>1229</v>
      </c>
      <c r="B797" s="285" t="s">
        <v>972</v>
      </c>
      <c r="C797" s="285" t="s">
        <v>972</v>
      </c>
    </row>
    <row r="798" spans="1:3" ht="25.5">
      <c r="A798" s="309" t="s">
        <v>1229</v>
      </c>
      <c r="B798" s="359" t="s">
        <v>973</v>
      </c>
      <c r="C798" s="359" t="s">
        <v>973</v>
      </c>
    </row>
    <row r="799" spans="1:3" ht="22.5">
      <c r="A799" s="309" t="s">
        <v>1229</v>
      </c>
      <c r="B799" s="285" t="s">
        <v>974</v>
      </c>
      <c r="C799" s="285" t="s">
        <v>974</v>
      </c>
    </row>
    <row r="800" spans="1:3" ht="25.5">
      <c r="A800" s="309" t="s">
        <v>1229</v>
      </c>
      <c r="B800" s="269" t="s">
        <v>975</v>
      </c>
      <c r="C800" s="269" t="s">
        <v>975</v>
      </c>
    </row>
    <row r="801" spans="1:3" ht="25.5">
      <c r="A801" s="309" t="s">
        <v>1229</v>
      </c>
      <c r="B801" s="269" t="s">
        <v>976</v>
      </c>
      <c r="C801" s="269" t="s">
        <v>976</v>
      </c>
    </row>
    <row r="802" spans="1:3" ht="15.75">
      <c r="A802" s="309" t="s">
        <v>1229</v>
      </c>
      <c r="B802" s="314" t="s">
        <v>977</v>
      </c>
      <c r="C802" s="314" t="s">
        <v>977</v>
      </c>
    </row>
    <row r="803" spans="1:3" ht="12.75">
      <c r="A803" s="309" t="s">
        <v>1229</v>
      </c>
      <c r="B803" s="283" t="s">
        <v>978</v>
      </c>
      <c r="C803" s="283" t="s">
        <v>978</v>
      </c>
    </row>
    <row r="804" spans="1:3" ht="22.5">
      <c r="A804" s="309" t="s">
        <v>1229</v>
      </c>
      <c r="B804" s="285" t="s">
        <v>979</v>
      </c>
      <c r="C804" s="285" t="s">
        <v>979</v>
      </c>
    </row>
    <row r="805" spans="1:3" ht="12.75">
      <c r="A805" s="309" t="s">
        <v>1229</v>
      </c>
      <c r="B805" s="287" t="s">
        <v>980</v>
      </c>
      <c r="C805" s="287" t="s">
        <v>980</v>
      </c>
    </row>
    <row r="806" spans="1:3" ht="22.5">
      <c r="A806" s="309" t="s">
        <v>1229</v>
      </c>
      <c r="B806" s="287" t="s">
        <v>981</v>
      </c>
      <c r="C806" s="287" t="s">
        <v>981</v>
      </c>
    </row>
    <row r="807" spans="1:3" ht="25.5">
      <c r="A807" s="309" t="s">
        <v>1229</v>
      </c>
      <c r="B807" s="283" t="s">
        <v>982</v>
      </c>
      <c r="C807" s="283" t="s">
        <v>982</v>
      </c>
    </row>
    <row r="808" spans="1:3" ht="22.5">
      <c r="A808" s="309" t="s">
        <v>1229</v>
      </c>
      <c r="B808" s="207" t="s">
        <v>983</v>
      </c>
      <c r="C808" s="207" t="s">
        <v>983</v>
      </c>
    </row>
    <row r="809" spans="1:3" ht="25.5">
      <c r="A809" s="309" t="s">
        <v>1229</v>
      </c>
      <c r="B809" s="3" t="s">
        <v>984</v>
      </c>
      <c r="C809" s="3" t="s">
        <v>984</v>
      </c>
    </row>
    <row r="810" spans="1:3" ht="15.75">
      <c r="A810" s="309" t="s">
        <v>1229</v>
      </c>
      <c r="B810" s="314" t="s">
        <v>985</v>
      </c>
      <c r="C810" s="314" t="s">
        <v>985</v>
      </c>
    </row>
    <row r="811" spans="1:3" ht="12.75">
      <c r="A811" s="309" t="s">
        <v>1229</v>
      </c>
      <c r="B811" s="283" t="s">
        <v>986</v>
      </c>
      <c r="C811" s="283" t="s">
        <v>986</v>
      </c>
    </row>
    <row r="812" spans="1:3" ht="22.5">
      <c r="A812" s="309" t="s">
        <v>1229</v>
      </c>
      <c r="B812" s="285" t="s">
        <v>987</v>
      </c>
      <c r="C812" s="285" t="s">
        <v>987</v>
      </c>
    </row>
    <row r="813" spans="1:3" ht="25.5">
      <c r="A813" s="309" t="s">
        <v>1229</v>
      </c>
      <c r="B813" s="360" t="s">
        <v>988</v>
      </c>
      <c r="C813" s="360" t="s">
        <v>988</v>
      </c>
    </row>
    <row r="814" spans="1:3" ht="25.5">
      <c r="A814" s="309" t="s">
        <v>1229</v>
      </c>
      <c r="B814" s="360" t="s">
        <v>989</v>
      </c>
      <c r="C814" s="360" t="s">
        <v>989</v>
      </c>
    </row>
    <row r="815" spans="1:3" ht="25.5">
      <c r="A815" s="309" t="s">
        <v>1229</v>
      </c>
      <c r="B815" s="283" t="s">
        <v>990</v>
      </c>
      <c r="C815" s="283" t="s">
        <v>990</v>
      </c>
    </row>
    <row r="816" spans="1:3" ht="25.5">
      <c r="A816" s="309" t="s">
        <v>1229</v>
      </c>
      <c r="B816" s="3" t="s">
        <v>991</v>
      </c>
      <c r="C816" s="3" t="s">
        <v>991</v>
      </c>
    </row>
    <row r="817" spans="1:3" ht="12.75">
      <c r="A817" s="309" t="s">
        <v>1229</v>
      </c>
      <c r="B817" t="s">
        <v>992</v>
      </c>
      <c r="C817" t="s">
        <v>992</v>
      </c>
    </row>
    <row r="818" spans="1:3" ht="12.75">
      <c r="A818" s="309" t="s">
        <v>1229</v>
      </c>
      <c r="B818" s="361" t="s">
        <v>993</v>
      </c>
      <c r="C818" s="361" t="s">
        <v>993</v>
      </c>
    </row>
    <row r="819" spans="1:3" ht="12.75">
      <c r="A819" s="309" t="s">
        <v>1229</v>
      </c>
      <c r="B819" s="361" t="s">
        <v>994</v>
      </c>
      <c r="C819" s="361" t="s">
        <v>994</v>
      </c>
    </row>
    <row r="820" spans="1:3" ht="12.75">
      <c r="A820" s="309" t="s">
        <v>1229</v>
      </c>
      <c r="B820" s="362" t="s">
        <v>995</v>
      </c>
      <c r="C820" s="362" t="s">
        <v>995</v>
      </c>
    </row>
    <row r="821" spans="1:3" ht="12.75">
      <c r="A821" s="309" t="s">
        <v>1229</v>
      </c>
      <c r="B821" s="362" t="s">
        <v>996</v>
      </c>
      <c r="C821" s="362" t="s">
        <v>996</v>
      </c>
    </row>
    <row r="822" spans="1:3" ht="25.5">
      <c r="A822" s="309" t="s">
        <v>1229</v>
      </c>
      <c r="B822" s="363" t="s">
        <v>997</v>
      </c>
      <c r="C822" s="363" t="s">
        <v>997</v>
      </c>
    </row>
    <row r="823" spans="1:3" ht="56.25">
      <c r="A823" s="309">
        <v>822</v>
      </c>
      <c r="B823" s="207" t="s">
        <v>1498</v>
      </c>
      <c r="C823" s="207" t="s">
        <v>932</v>
      </c>
    </row>
    <row r="824" spans="1:3" ht="15">
      <c r="A824" s="309">
        <v>823</v>
      </c>
      <c r="B824" s="364" t="s">
        <v>953</v>
      </c>
      <c r="C824" s="364" t="s">
        <v>953</v>
      </c>
    </row>
    <row r="825" spans="1:3" ht="15">
      <c r="A825" s="309">
        <v>824</v>
      </c>
      <c r="B825" s="364" t="s">
        <v>959</v>
      </c>
      <c r="C825" s="364" t="s">
        <v>959</v>
      </c>
    </row>
    <row r="826" spans="1:3" ht="15">
      <c r="A826" s="309">
        <v>825</v>
      </c>
      <c r="B826" s="364" t="s">
        <v>954</v>
      </c>
      <c r="C826" s="364" t="s">
        <v>954</v>
      </c>
    </row>
    <row r="827" spans="1:3" ht="15">
      <c r="A827" s="309">
        <v>826</v>
      </c>
      <c r="B827" s="364" t="s">
        <v>955</v>
      </c>
      <c r="C827" s="364" t="s">
        <v>955</v>
      </c>
    </row>
    <row r="828" spans="1:3" ht="15">
      <c r="A828" s="309">
        <v>827</v>
      </c>
      <c r="B828" s="364" t="s">
        <v>956</v>
      </c>
      <c r="C828" s="364" t="s">
        <v>956</v>
      </c>
    </row>
    <row r="829" spans="1:3" ht="15">
      <c r="A829" s="309">
        <v>828</v>
      </c>
      <c r="B829" s="364" t="s">
        <v>957</v>
      </c>
      <c r="C829" s="364" t="s">
        <v>957</v>
      </c>
    </row>
    <row r="830" spans="1:3" ht="15">
      <c r="A830" s="309">
        <v>829</v>
      </c>
      <c r="B830" s="364" t="s">
        <v>958</v>
      </c>
      <c r="C830" s="364" t="s">
        <v>958</v>
      </c>
    </row>
    <row r="831" spans="1:3" ht="12.75">
      <c r="A831" s="309">
        <v>830</v>
      </c>
      <c r="B831" s="365" t="s">
        <v>933</v>
      </c>
      <c r="C831" s="365" t="s">
        <v>933</v>
      </c>
    </row>
    <row r="832" spans="1:3" ht="12.75">
      <c r="A832" s="309">
        <v>831</v>
      </c>
      <c r="B832" s="295" t="s">
        <v>1613</v>
      </c>
      <c r="C832" s="295" t="s">
        <v>998</v>
      </c>
    </row>
    <row r="833" spans="1:3" ht="54">
      <c r="A833" s="309" t="s">
        <v>1229</v>
      </c>
      <c r="B833" s="366" t="s">
        <v>999</v>
      </c>
      <c r="C833" s="366" t="s">
        <v>999</v>
      </c>
    </row>
    <row r="834" spans="1:3" ht="56.25">
      <c r="A834" s="309" t="s">
        <v>1229</v>
      </c>
      <c r="B834" s="100" t="s">
        <v>1000</v>
      </c>
      <c r="C834" s="100" t="s">
        <v>1000</v>
      </c>
    </row>
    <row r="835" spans="1:3" ht="38.25">
      <c r="A835" s="309" t="s">
        <v>1229</v>
      </c>
      <c r="B835" s="3" t="s">
        <v>1001</v>
      </c>
      <c r="C835" s="3" t="s">
        <v>1001</v>
      </c>
    </row>
    <row r="836" spans="1:3" ht="22.5">
      <c r="A836" s="309" t="s">
        <v>1229</v>
      </c>
      <c r="B836" s="302" t="s">
        <v>1002</v>
      </c>
      <c r="C836" s="302" t="s">
        <v>1002</v>
      </c>
    </row>
    <row r="837" spans="1:3" ht="25.5">
      <c r="A837" s="309" t="s">
        <v>1229</v>
      </c>
      <c r="B837" s="3" t="s">
        <v>1003</v>
      </c>
      <c r="C837" s="3" t="s">
        <v>1003</v>
      </c>
    </row>
    <row r="838" spans="1:9" ht="12.75">
      <c r="A838" s="309">
        <v>837</v>
      </c>
      <c r="B838" s="369" t="s">
        <v>1006</v>
      </c>
      <c r="C838" s="369" t="s">
        <v>1006</v>
      </c>
      <c r="D838" s="370"/>
      <c r="E838" s="370"/>
      <c r="F838" s="370"/>
      <c r="G838" s="370"/>
      <c r="H838" s="370"/>
      <c r="I838" s="370"/>
    </row>
    <row r="839" spans="1:3" ht="60">
      <c r="A839" s="309" t="s">
        <v>1229</v>
      </c>
      <c r="B839" s="293" t="s">
        <v>1008</v>
      </c>
      <c r="C839" s="293" t="s">
        <v>1008</v>
      </c>
    </row>
    <row r="840" spans="1:3" s="463" customFormat="1" ht="26.25">
      <c r="A840" s="461" t="s">
        <v>1230</v>
      </c>
      <c r="B840" s="462"/>
      <c r="C840" s="462"/>
    </row>
    <row r="841" spans="1:3" ht="78.75">
      <c r="A841" s="309">
        <v>1000</v>
      </c>
      <c r="B841" s="448" t="s">
        <v>1368</v>
      </c>
      <c r="C841" s="448" t="s">
        <v>1018</v>
      </c>
    </row>
    <row r="842" spans="1:3" ht="12.75">
      <c r="A842" s="309">
        <v>1001</v>
      </c>
      <c r="B842" s="449" t="s">
        <v>1241</v>
      </c>
      <c r="C842" s="449" t="s">
        <v>1055</v>
      </c>
    </row>
    <row r="843" spans="1:3" ht="12.75">
      <c r="A843" s="309">
        <v>1002</v>
      </c>
      <c r="B843" s="449" t="s">
        <v>1696</v>
      </c>
      <c r="C843" s="449" t="s">
        <v>1155</v>
      </c>
    </row>
    <row r="844" spans="1:3" ht="12.75">
      <c r="A844" s="309">
        <v>1003</v>
      </c>
      <c r="B844" s="449" t="s">
        <v>1518</v>
      </c>
      <c r="C844" s="449" t="s">
        <v>1091</v>
      </c>
    </row>
    <row r="845" spans="1:3" ht="12.75">
      <c r="A845" s="309">
        <v>1004</v>
      </c>
      <c r="B845" s="449" t="s">
        <v>1245</v>
      </c>
      <c r="C845" s="449" t="s">
        <v>1102</v>
      </c>
    </row>
    <row r="846" spans="1:3" ht="12.75">
      <c r="A846" s="309">
        <v>1005</v>
      </c>
      <c r="B846" s="450" t="s">
        <v>1254</v>
      </c>
      <c r="C846" s="450" t="s">
        <v>1110</v>
      </c>
    </row>
    <row r="847" spans="1:3" ht="12.75">
      <c r="A847" s="309">
        <v>1006</v>
      </c>
      <c r="B847" s="77" t="s">
        <v>1697</v>
      </c>
      <c r="C847" s="77" t="s">
        <v>1187</v>
      </c>
    </row>
    <row r="848" spans="1:3" ht="51.75" thickBot="1">
      <c r="A848" s="309">
        <v>1007</v>
      </c>
      <c r="B848" s="475" t="s">
        <v>1264</v>
      </c>
      <c r="C848" s="270" t="s">
        <v>1205</v>
      </c>
    </row>
    <row r="849" spans="1:3" ht="12.75">
      <c r="A849" s="309">
        <v>1008</v>
      </c>
      <c r="B849" s="295" t="s">
        <v>1265</v>
      </c>
      <c r="C849" s="295" t="s">
        <v>1206</v>
      </c>
    </row>
    <row r="850" spans="1:3" ht="12.75">
      <c r="A850" s="309">
        <v>1009</v>
      </c>
      <c r="B850" s="447" t="s">
        <v>1270</v>
      </c>
      <c r="C850" s="437" t="s">
        <v>1182</v>
      </c>
    </row>
    <row r="851" spans="1:3" ht="38.25">
      <c r="A851" s="309">
        <v>1010</v>
      </c>
      <c r="B851" s="295" t="s">
        <v>1266</v>
      </c>
      <c r="C851" s="295" t="s">
        <v>1207</v>
      </c>
    </row>
    <row r="852" spans="1:3" ht="12.75">
      <c r="A852" s="309">
        <v>1011</v>
      </c>
      <c r="B852" s="295" t="s">
        <v>1267</v>
      </c>
      <c r="C852" s="295" t="s">
        <v>1185</v>
      </c>
    </row>
    <row r="853" spans="1:3" ht="12.75">
      <c r="A853" s="309">
        <v>1012</v>
      </c>
      <c r="B853" s="436" t="s">
        <v>1268</v>
      </c>
      <c r="C853" s="464" t="s">
        <v>1184</v>
      </c>
    </row>
    <row r="854" spans="1:3" ht="12.75">
      <c r="A854" s="309">
        <v>1013</v>
      </c>
      <c r="B854" s="437" t="s">
        <v>1183</v>
      </c>
      <c r="C854" s="437" t="s">
        <v>1183</v>
      </c>
    </row>
    <row r="855" spans="1:3" ht="63.75">
      <c r="A855" s="309">
        <v>1014</v>
      </c>
      <c r="B855" s="295" t="s">
        <v>1698</v>
      </c>
      <c r="C855" s="295" t="s">
        <v>1223</v>
      </c>
    </row>
    <row r="856" spans="1:3" ht="51">
      <c r="A856" s="309">
        <v>1015</v>
      </c>
      <c r="B856" s="295" t="s">
        <v>1699</v>
      </c>
      <c r="C856" s="295" t="s">
        <v>1224</v>
      </c>
    </row>
    <row r="857" spans="1:3" ht="12.75">
      <c r="A857" s="309">
        <v>1016</v>
      </c>
      <c r="B857" s="437" t="s">
        <v>1225</v>
      </c>
      <c r="C857" s="437" t="s">
        <v>1225</v>
      </c>
    </row>
    <row r="858" spans="1:3" ht="12.75">
      <c r="A858" s="309">
        <v>1017</v>
      </c>
      <c r="B858" s="269" t="s">
        <v>1271</v>
      </c>
      <c r="C858" s="269" t="s">
        <v>1194</v>
      </c>
    </row>
    <row r="859" spans="1:3" ht="51">
      <c r="A859" s="309">
        <v>1018</v>
      </c>
      <c r="B859" s="295" t="s">
        <v>1700</v>
      </c>
      <c r="C859" s="295" t="s">
        <v>1208</v>
      </c>
    </row>
    <row r="860" spans="1:3" ht="38.25">
      <c r="A860" s="309">
        <v>1019</v>
      </c>
      <c r="B860" s="295" t="s">
        <v>1602</v>
      </c>
      <c r="C860" s="295" t="s">
        <v>1209</v>
      </c>
    </row>
    <row r="861" spans="1:3" ht="12.75">
      <c r="A861" s="309">
        <v>1020</v>
      </c>
      <c r="B861" s="295" t="s">
        <v>1603</v>
      </c>
      <c r="C861" s="295" t="s">
        <v>1210</v>
      </c>
    </row>
    <row r="862" spans="1:3" ht="12.75">
      <c r="A862" s="309">
        <v>1021</v>
      </c>
      <c r="B862" s="437" t="s">
        <v>1189</v>
      </c>
      <c r="C862" s="437" t="s">
        <v>1189</v>
      </c>
    </row>
    <row r="863" spans="1:3" ht="25.5">
      <c r="A863" s="309">
        <v>1022</v>
      </c>
      <c r="B863" s="295" t="s">
        <v>1701</v>
      </c>
      <c r="C863" s="295" t="s">
        <v>1211</v>
      </c>
    </row>
    <row r="864" spans="1:3" ht="12.75">
      <c r="A864" s="309">
        <v>1023</v>
      </c>
      <c r="B864" s="269" t="s">
        <v>1702</v>
      </c>
      <c r="C864" s="269" t="s">
        <v>1191</v>
      </c>
    </row>
    <row r="865" spans="1:3" ht="76.5">
      <c r="A865" s="309">
        <v>1024</v>
      </c>
      <c r="B865" s="295" t="s">
        <v>1703</v>
      </c>
      <c r="C865" s="295" t="s">
        <v>1212</v>
      </c>
    </row>
    <row r="866" spans="1:3" ht="51">
      <c r="A866" s="309">
        <v>1025</v>
      </c>
      <c r="B866" s="295" t="s">
        <v>1704</v>
      </c>
      <c r="C866" s="295" t="s">
        <v>1213</v>
      </c>
    </row>
    <row r="867" spans="1:3" ht="25.5">
      <c r="A867" s="309">
        <v>1026</v>
      </c>
      <c r="B867" s="295" t="s">
        <v>1605</v>
      </c>
      <c r="C867" s="295" t="s">
        <v>1214</v>
      </c>
    </row>
    <row r="868" spans="1:3" ht="25.5">
      <c r="A868" s="309">
        <v>1027</v>
      </c>
      <c r="B868" s="295" t="s">
        <v>1604</v>
      </c>
      <c r="C868" s="295" t="s">
        <v>1196</v>
      </c>
    </row>
    <row r="869" spans="1:3" ht="38.25">
      <c r="A869" s="309">
        <v>1028</v>
      </c>
      <c r="B869" s="295" t="s">
        <v>1606</v>
      </c>
      <c r="C869" s="295" t="s">
        <v>1215</v>
      </c>
    </row>
    <row r="870" spans="1:3" ht="38.25">
      <c r="A870" s="309">
        <v>1029</v>
      </c>
      <c r="B870" s="295" t="s">
        <v>1705</v>
      </c>
      <c r="C870" s="295" t="s">
        <v>1198</v>
      </c>
    </row>
    <row r="871" spans="1:3" ht="12.75">
      <c r="A871" s="309">
        <v>1030</v>
      </c>
      <c r="B871" s="437" t="s">
        <v>1034</v>
      </c>
      <c r="C871" s="437" t="s">
        <v>1034</v>
      </c>
    </row>
    <row r="872" spans="1:3" ht="89.25">
      <c r="A872" s="309">
        <v>1031</v>
      </c>
      <c r="B872" s="295" t="s">
        <v>1706</v>
      </c>
      <c r="C872" s="295" t="s">
        <v>1216</v>
      </c>
    </row>
    <row r="873" spans="1:3" ht="12.75">
      <c r="A873" s="309">
        <v>1032</v>
      </c>
      <c r="B873" s="269" t="s">
        <v>1707</v>
      </c>
      <c r="C873" s="269" t="s">
        <v>1217</v>
      </c>
    </row>
    <row r="874" spans="1:3" ht="25.5">
      <c r="A874" s="309">
        <v>1033</v>
      </c>
      <c r="B874" s="295" t="s">
        <v>1612</v>
      </c>
      <c r="C874" s="295" t="s">
        <v>1218</v>
      </c>
    </row>
    <row r="875" spans="1:3" ht="72">
      <c r="A875" s="309">
        <v>1034</v>
      </c>
      <c r="B875" s="366" t="s">
        <v>1708</v>
      </c>
      <c r="C875" s="366" t="s">
        <v>1233</v>
      </c>
    </row>
    <row r="876" spans="1:3" ht="12.75">
      <c r="A876" s="309">
        <v>1035</v>
      </c>
      <c r="B876" s="451" t="s">
        <v>1193</v>
      </c>
      <c r="C876" s="451" t="s">
        <v>1193</v>
      </c>
    </row>
    <row r="877" spans="1:3" ht="76.5">
      <c r="A877" s="309">
        <v>1036</v>
      </c>
      <c r="B877" s="270" t="s">
        <v>1614</v>
      </c>
      <c r="C877" s="270" t="s">
        <v>1199</v>
      </c>
    </row>
    <row r="878" spans="1:3" ht="38.25">
      <c r="A878" s="309">
        <v>1037</v>
      </c>
      <c r="B878" s="77" t="s">
        <v>1616</v>
      </c>
      <c r="C878" s="77" t="s">
        <v>1200</v>
      </c>
    </row>
    <row r="879" spans="1:3" ht="63.75">
      <c r="A879" s="309">
        <v>1038</v>
      </c>
      <c r="B879" s="77" t="s">
        <v>1618</v>
      </c>
      <c r="C879" s="77" t="s">
        <v>1219</v>
      </c>
    </row>
    <row r="880" spans="1:3" ht="38.25">
      <c r="A880" s="309">
        <v>1039</v>
      </c>
      <c r="B880" s="77" t="s">
        <v>1709</v>
      </c>
      <c r="C880" s="77" t="s">
        <v>1220</v>
      </c>
    </row>
    <row r="881" spans="1:3" ht="38.25">
      <c r="A881" s="309">
        <v>1040</v>
      </c>
      <c r="B881" s="470" t="s">
        <v>1641</v>
      </c>
      <c r="C881" s="272" t="s">
        <v>1201</v>
      </c>
    </row>
    <row r="882" spans="1:3" ht="25.5">
      <c r="A882" s="309">
        <v>1041</v>
      </c>
      <c r="B882" s="270" t="s">
        <v>1654</v>
      </c>
      <c r="C882" s="270" t="s">
        <v>1019</v>
      </c>
    </row>
    <row r="883" spans="1:3" ht="45">
      <c r="A883" s="309">
        <v>1042</v>
      </c>
      <c r="B883" s="100" t="s">
        <v>1710</v>
      </c>
      <c r="C883" s="100" t="s">
        <v>1141</v>
      </c>
    </row>
    <row r="884" spans="1:3" ht="33.75">
      <c r="A884" s="309">
        <v>1043</v>
      </c>
      <c r="B884" s="100" t="s">
        <v>1297</v>
      </c>
      <c r="C884" s="100" t="s">
        <v>1142</v>
      </c>
    </row>
    <row r="885" spans="1:3" ht="22.5">
      <c r="A885" s="309">
        <v>1044</v>
      </c>
      <c r="B885" s="100" t="s">
        <v>1301</v>
      </c>
      <c r="C885" s="100" t="s">
        <v>1028</v>
      </c>
    </row>
    <row r="886" spans="1:3" ht="12.75">
      <c r="A886" s="309">
        <v>1045</v>
      </c>
      <c r="B886" s="452" t="s">
        <v>1302</v>
      </c>
      <c r="C886" s="452" t="s">
        <v>1025</v>
      </c>
    </row>
    <row r="887" spans="1:3" ht="12.75">
      <c r="A887" s="309">
        <v>1046</v>
      </c>
      <c r="B887" s="452" t="s">
        <v>1303</v>
      </c>
      <c r="C887" s="452" t="s">
        <v>1026</v>
      </c>
    </row>
    <row r="888" spans="1:3" ht="22.5">
      <c r="A888" s="309">
        <v>1047</v>
      </c>
      <c r="B888" s="100" t="s">
        <v>1304</v>
      </c>
      <c r="C888" s="100" t="s">
        <v>1027</v>
      </c>
    </row>
    <row r="889" spans="1:3" ht="25.5">
      <c r="A889" s="309">
        <v>1048</v>
      </c>
      <c r="B889" s="269" t="s">
        <v>1305</v>
      </c>
      <c r="C889" s="269" t="s">
        <v>1143</v>
      </c>
    </row>
    <row r="890" spans="1:3" ht="12.75">
      <c r="A890" s="309">
        <v>1049</v>
      </c>
      <c r="B890" s="453" t="s">
        <v>1307</v>
      </c>
      <c r="C890" s="466" t="s">
        <v>1136</v>
      </c>
    </row>
    <row r="891" spans="1:3" ht="12.75">
      <c r="A891" s="309">
        <v>1050</v>
      </c>
      <c r="B891" s="453" t="s">
        <v>1308</v>
      </c>
      <c r="C891" s="466" t="s">
        <v>1137</v>
      </c>
    </row>
    <row r="892" spans="1:3" ht="22.5">
      <c r="A892" s="309">
        <v>1051</v>
      </c>
      <c r="B892" s="100" t="s">
        <v>1711</v>
      </c>
      <c r="C892" s="100" t="s">
        <v>1138</v>
      </c>
    </row>
    <row r="893" spans="1:3" ht="51">
      <c r="A893" s="309">
        <v>1052</v>
      </c>
      <c r="B893" s="295" t="s">
        <v>1315</v>
      </c>
      <c r="C893" s="295" t="s">
        <v>1145</v>
      </c>
    </row>
    <row r="894" spans="1:3" ht="38.25">
      <c r="A894" s="309">
        <v>1053</v>
      </c>
      <c r="B894" s="295" t="s">
        <v>1316</v>
      </c>
      <c r="C894" s="295" t="s">
        <v>1146</v>
      </c>
    </row>
    <row r="895" spans="1:3" ht="63.75">
      <c r="A895" s="309">
        <v>1054</v>
      </c>
      <c r="B895" s="295" t="s">
        <v>1712</v>
      </c>
      <c r="C895" s="295" t="s">
        <v>1144</v>
      </c>
    </row>
    <row r="896" spans="1:3" ht="51">
      <c r="A896" s="309">
        <v>1055</v>
      </c>
      <c r="B896" s="295" t="s">
        <v>1317</v>
      </c>
      <c r="C896" s="295" t="s">
        <v>1147</v>
      </c>
    </row>
    <row r="897" spans="1:3" ht="25.5">
      <c r="A897" s="309">
        <v>1056</v>
      </c>
      <c r="B897" s="269" t="s">
        <v>1318</v>
      </c>
      <c r="C897" s="269" t="s">
        <v>1020</v>
      </c>
    </row>
    <row r="898" spans="1:3" ht="12.75">
      <c r="A898" s="309">
        <v>1057</v>
      </c>
      <c r="B898" s="100" t="s">
        <v>1319</v>
      </c>
      <c r="C898" s="100" t="s">
        <v>1036</v>
      </c>
    </row>
    <row r="899" spans="1:3" ht="12.75">
      <c r="A899" s="309">
        <v>1058</v>
      </c>
      <c r="B899" s="269" t="s">
        <v>1713</v>
      </c>
      <c r="C899" s="269" t="s">
        <v>1127</v>
      </c>
    </row>
    <row r="900" spans="1:3" ht="25.5">
      <c r="A900" s="309">
        <v>1059</v>
      </c>
      <c r="B900" s="269" t="s">
        <v>1320</v>
      </c>
      <c r="C900" s="269" t="s">
        <v>1126</v>
      </c>
    </row>
    <row r="901" spans="1:3" ht="38.25">
      <c r="A901" s="309">
        <v>1060</v>
      </c>
      <c r="B901" s="295" t="s">
        <v>1321</v>
      </c>
      <c r="C901" s="295" t="s">
        <v>1132</v>
      </c>
    </row>
    <row r="902" spans="1:3" ht="12.75">
      <c r="A902" s="309">
        <v>1061</v>
      </c>
      <c r="B902" s="269" t="s">
        <v>1714</v>
      </c>
      <c r="C902" s="269" t="s">
        <v>1133</v>
      </c>
    </row>
    <row r="903" spans="1:3" ht="38.25">
      <c r="A903" s="309">
        <v>1062</v>
      </c>
      <c r="B903" s="269" t="s">
        <v>1330</v>
      </c>
      <c r="C903" s="269" t="s">
        <v>1174</v>
      </c>
    </row>
    <row r="904" spans="1:3" ht="33.75">
      <c r="A904" s="309">
        <v>1063</v>
      </c>
      <c r="B904" s="100" t="s">
        <v>1333</v>
      </c>
      <c r="C904" s="100" t="s">
        <v>1054</v>
      </c>
    </row>
    <row r="905" spans="1:3" ht="56.25">
      <c r="A905" s="309">
        <v>1064</v>
      </c>
      <c r="B905" s="440" t="s">
        <v>1334</v>
      </c>
      <c r="C905" s="440" t="s">
        <v>1023</v>
      </c>
    </row>
    <row r="906" spans="1:3" ht="31.5">
      <c r="A906" s="309">
        <v>1065</v>
      </c>
      <c r="B906" s="439" t="s">
        <v>1335</v>
      </c>
      <c r="C906" s="439" t="s">
        <v>1040</v>
      </c>
    </row>
    <row r="907" spans="1:3" ht="42">
      <c r="A907" s="309">
        <v>1066</v>
      </c>
      <c r="B907" s="439" t="s">
        <v>1715</v>
      </c>
      <c r="C907" s="439" t="s">
        <v>1041</v>
      </c>
    </row>
    <row r="908" spans="1:3" ht="25.5">
      <c r="A908" s="309">
        <v>1067</v>
      </c>
      <c r="B908" s="269" t="s">
        <v>1337</v>
      </c>
      <c r="C908" s="269" t="s">
        <v>1135</v>
      </c>
    </row>
    <row r="909" spans="1:3" ht="12.75">
      <c r="A909" s="309">
        <v>1068</v>
      </c>
      <c r="B909" s="56" t="s">
        <v>1363</v>
      </c>
      <c r="C909" s="56" t="s">
        <v>1024</v>
      </c>
    </row>
    <row r="910" spans="1:3" ht="22.5">
      <c r="A910" s="309">
        <v>1069</v>
      </c>
      <c r="B910" s="302" t="s">
        <v>1364</v>
      </c>
      <c r="C910" s="302" t="s">
        <v>1140</v>
      </c>
    </row>
    <row r="911" spans="1:3" ht="56.25">
      <c r="A911" s="309">
        <v>1070</v>
      </c>
      <c r="B911" s="277" t="s">
        <v>1370</v>
      </c>
      <c r="C911" s="277" t="s">
        <v>1096</v>
      </c>
    </row>
    <row r="912" spans="1:3" ht="38.25">
      <c r="A912" s="309">
        <v>1071</v>
      </c>
      <c r="B912" s="269" t="s">
        <v>1384</v>
      </c>
      <c r="C912" s="269" t="s">
        <v>1029</v>
      </c>
    </row>
    <row r="913" spans="1:3" ht="12.75">
      <c r="A913" s="309">
        <v>1072</v>
      </c>
      <c r="B913" s="277" t="s">
        <v>1385</v>
      </c>
      <c r="C913" s="277" t="s">
        <v>1030</v>
      </c>
    </row>
    <row r="914" spans="1:3" ht="38.25">
      <c r="A914" s="309">
        <v>1073</v>
      </c>
      <c r="B914" s="269" t="s">
        <v>1391</v>
      </c>
      <c r="C914" s="269" t="s">
        <v>1031</v>
      </c>
    </row>
    <row r="915" spans="1:3" ht="12.75">
      <c r="A915" s="309">
        <v>1074</v>
      </c>
      <c r="B915" s="277" t="s">
        <v>1390</v>
      </c>
      <c r="C915" s="277" t="s">
        <v>1111</v>
      </c>
    </row>
    <row r="916" spans="1:3" ht="12.75">
      <c r="A916" s="309">
        <v>1075</v>
      </c>
      <c r="B916" s="443" t="s">
        <v>1392</v>
      </c>
      <c r="C916" s="443" t="s">
        <v>1112</v>
      </c>
    </row>
    <row r="917" spans="1:3" ht="33.75">
      <c r="A917" s="309">
        <v>1076</v>
      </c>
      <c r="B917" s="445" t="s">
        <v>1393</v>
      </c>
      <c r="C917" s="467" t="s">
        <v>1032</v>
      </c>
    </row>
    <row r="918" spans="1:3" ht="38.25">
      <c r="A918" s="309">
        <v>1077</v>
      </c>
      <c r="B918" s="269" t="s">
        <v>1397</v>
      </c>
      <c r="C918" s="269" t="s">
        <v>1149</v>
      </c>
    </row>
    <row r="919" spans="1:3" ht="33.75">
      <c r="A919" s="309">
        <v>1078</v>
      </c>
      <c r="B919" s="444" t="s">
        <v>1398</v>
      </c>
      <c r="C919" s="465" t="s">
        <v>1148</v>
      </c>
    </row>
    <row r="920" spans="1:3" ht="38.25">
      <c r="A920" s="309">
        <v>1079</v>
      </c>
      <c r="B920" s="269" t="s">
        <v>1406</v>
      </c>
      <c r="C920" s="269" t="s">
        <v>1153</v>
      </c>
    </row>
    <row r="921" spans="1:3" ht="45">
      <c r="A921" s="309">
        <v>1080</v>
      </c>
      <c r="B921" s="285" t="s">
        <v>1407</v>
      </c>
      <c r="C921" s="285" t="s">
        <v>1154</v>
      </c>
    </row>
    <row r="922" spans="1:3" ht="45">
      <c r="A922" s="309">
        <v>1081</v>
      </c>
      <c r="B922" s="285" t="s">
        <v>1408</v>
      </c>
      <c r="C922" s="285" t="s">
        <v>1035</v>
      </c>
    </row>
    <row r="923" spans="1:3" ht="22.5">
      <c r="A923" s="309">
        <v>1082</v>
      </c>
      <c r="B923" s="100" t="s">
        <v>1409</v>
      </c>
      <c r="C923" s="100" t="s">
        <v>1113</v>
      </c>
    </row>
    <row r="924" spans="1:3" ht="25.5">
      <c r="A924" s="309">
        <v>1083</v>
      </c>
      <c r="B924" s="269" t="s">
        <v>1410</v>
      </c>
      <c r="C924" s="269" t="s">
        <v>1151</v>
      </c>
    </row>
    <row r="925" spans="1:3" ht="33.75">
      <c r="A925" s="309">
        <v>1084</v>
      </c>
      <c r="B925" s="100" t="s">
        <v>1428</v>
      </c>
      <c r="C925" s="100" t="s">
        <v>1114</v>
      </c>
    </row>
    <row r="926" spans="1:3" ht="31.5">
      <c r="A926" s="309">
        <v>1085</v>
      </c>
      <c r="B926" s="441" t="s">
        <v>1429</v>
      </c>
      <c r="C926" s="441" t="s">
        <v>1039</v>
      </c>
    </row>
    <row r="927" spans="1:3" ht="21">
      <c r="A927" s="309">
        <v>1086</v>
      </c>
      <c r="B927" s="441" t="s">
        <v>1430</v>
      </c>
      <c r="C927" s="441" t="s">
        <v>1150</v>
      </c>
    </row>
    <row r="928" spans="1:3" ht="12.75">
      <c r="A928" s="309">
        <v>1087</v>
      </c>
      <c r="B928" s="454" t="s">
        <v>1056</v>
      </c>
      <c r="C928" s="454" t="s">
        <v>1056</v>
      </c>
    </row>
    <row r="929" spans="1:3" ht="12.75">
      <c r="A929" s="309">
        <v>1088</v>
      </c>
      <c r="B929" s="277" t="s">
        <v>1413</v>
      </c>
      <c r="C929" s="277" t="s">
        <v>1051</v>
      </c>
    </row>
    <row r="930" spans="1:3" ht="38.25">
      <c r="A930" s="309">
        <v>1089</v>
      </c>
      <c r="B930" s="269" t="s">
        <v>1416</v>
      </c>
      <c r="C930" s="269" t="s">
        <v>1052</v>
      </c>
    </row>
    <row r="931" spans="1:3" ht="12.75">
      <c r="A931" s="309">
        <v>1090</v>
      </c>
      <c r="B931" s="277" t="s">
        <v>1415</v>
      </c>
      <c r="C931" s="277" t="s">
        <v>1053</v>
      </c>
    </row>
    <row r="932" spans="1:3" ht="25.5">
      <c r="A932" s="309">
        <v>1091</v>
      </c>
      <c r="B932" s="269" t="s">
        <v>1426</v>
      </c>
      <c r="C932" s="269" t="s">
        <v>1033</v>
      </c>
    </row>
    <row r="933" spans="1:3" ht="33.75">
      <c r="A933" s="309">
        <v>1092</v>
      </c>
      <c r="B933" s="277" t="s">
        <v>1427</v>
      </c>
      <c r="C933" s="277" t="s">
        <v>1152</v>
      </c>
    </row>
    <row r="934" spans="1:3" ht="12.75">
      <c r="A934" s="309">
        <v>1093</v>
      </c>
      <c r="B934" s="100" t="s">
        <v>1431</v>
      </c>
      <c r="C934" s="100" t="s">
        <v>1049</v>
      </c>
    </row>
    <row r="935" spans="1:3" ht="22.5">
      <c r="A935" s="309">
        <v>1094</v>
      </c>
      <c r="B935" s="440" t="s">
        <v>1432</v>
      </c>
      <c r="C935" s="440" t="s">
        <v>1115</v>
      </c>
    </row>
    <row r="936" spans="1:3" ht="21">
      <c r="A936" s="309">
        <v>1095</v>
      </c>
      <c r="B936" s="286" t="s">
        <v>1418</v>
      </c>
      <c r="C936" s="286" t="s">
        <v>1042</v>
      </c>
    </row>
    <row r="937" spans="1:3" ht="38.25">
      <c r="A937" s="309">
        <v>1096</v>
      </c>
      <c r="B937" s="3" t="s">
        <v>1719</v>
      </c>
      <c r="C937" s="3" t="s">
        <v>1045</v>
      </c>
    </row>
    <row r="938" spans="1:3" ht="33.75">
      <c r="A938" s="309">
        <v>1097</v>
      </c>
      <c r="B938" s="100" t="s">
        <v>1421</v>
      </c>
      <c r="C938" s="100" t="s">
        <v>1118</v>
      </c>
    </row>
    <row r="939" spans="1:3" ht="12.75">
      <c r="A939" s="309">
        <v>1098</v>
      </c>
      <c r="B939" s="442" t="s">
        <v>1434</v>
      </c>
      <c r="C939" s="442" t="s">
        <v>1116</v>
      </c>
    </row>
    <row r="940" spans="1:3" ht="25.5">
      <c r="A940" s="309">
        <v>1099</v>
      </c>
      <c r="B940" s="3" t="s">
        <v>1423</v>
      </c>
      <c r="C940" s="3" t="s">
        <v>1117</v>
      </c>
    </row>
    <row r="941" spans="1:3" ht="56.25">
      <c r="A941" s="309">
        <v>1100</v>
      </c>
      <c r="B941" s="100" t="s">
        <v>1433</v>
      </c>
      <c r="C941" s="100" t="s">
        <v>1197</v>
      </c>
    </row>
    <row r="942" spans="1:3" ht="38.25">
      <c r="A942" s="309">
        <v>1101</v>
      </c>
      <c r="B942" s="359" t="s">
        <v>1424</v>
      </c>
      <c r="C942" s="359" t="s">
        <v>1119</v>
      </c>
    </row>
    <row r="943" spans="1:3" ht="45">
      <c r="A943" s="309">
        <v>1102</v>
      </c>
      <c r="B943" s="455" t="s">
        <v>1425</v>
      </c>
      <c r="C943" s="455" t="s">
        <v>1048</v>
      </c>
    </row>
    <row r="944" spans="1:3" ht="12.75">
      <c r="A944" s="309">
        <v>1103</v>
      </c>
      <c r="B944" s="456" t="s">
        <v>1720</v>
      </c>
      <c r="C944" s="456" t="s">
        <v>1125</v>
      </c>
    </row>
    <row r="945" spans="1:3" ht="38.25">
      <c r="A945" s="309">
        <v>1104</v>
      </c>
      <c r="B945" s="447" t="s">
        <v>1721</v>
      </c>
      <c r="C945" s="447" t="s">
        <v>1121</v>
      </c>
    </row>
    <row r="946" spans="1:3" ht="33.75">
      <c r="A946" s="309">
        <v>1105</v>
      </c>
      <c r="B946" s="100" t="s">
        <v>1435</v>
      </c>
      <c r="C946" s="100" t="s">
        <v>1058</v>
      </c>
    </row>
    <row r="947" spans="1:3" ht="22.5">
      <c r="A947" s="309">
        <v>1106</v>
      </c>
      <c r="B947" s="100" t="s">
        <v>1722</v>
      </c>
      <c r="C947" s="100" t="s">
        <v>1059</v>
      </c>
    </row>
    <row r="948" spans="1:3" ht="33.75">
      <c r="A948" s="309">
        <v>1107</v>
      </c>
      <c r="B948" s="100" t="s">
        <v>1723</v>
      </c>
      <c r="C948" s="100" t="s">
        <v>1156</v>
      </c>
    </row>
    <row r="949" spans="1:3" ht="22.5">
      <c r="A949" s="309">
        <v>1108</v>
      </c>
      <c r="B949" s="100" t="s">
        <v>1724</v>
      </c>
      <c r="C949" s="100" t="s">
        <v>1131</v>
      </c>
    </row>
    <row r="950" spans="1:3" ht="33.75">
      <c r="A950" s="309">
        <v>1109</v>
      </c>
      <c r="B950" s="100" t="s">
        <v>1438</v>
      </c>
      <c r="C950" s="100" t="s">
        <v>1080</v>
      </c>
    </row>
    <row r="951" spans="1:3" ht="12.75">
      <c r="A951" s="309">
        <v>1110</v>
      </c>
      <c r="B951" s="100" t="s">
        <v>1439</v>
      </c>
      <c r="C951" s="100" t="s">
        <v>1064</v>
      </c>
    </row>
    <row r="952" spans="1:3" ht="12.75">
      <c r="A952" s="309">
        <v>1111</v>
      </c>
      <c r="B952" s="275" t="s">
        <v>1440</v>
      </c>
      <c r="C952" s="275" t="s">
        <v>1063</v>
      </c>
    </row>
    <row r="953" spans="1:3" ht="33.75">
      <c r="A953" s="309">
        <v>1112</v>
      </c>
      <c r="B953" s="440" t="s">
        <v>1441</v>
      </c>
      <c r="C953" s="440" t="s">
        <v>1061</v>
      </c>
    </row>
    <row r="954" spans="1:3" ht="33.75">
      <c r="A954" s="309">
        <v>1113</v>
      </c>
      <c r="B954" s="440" t="s">
        <v>1442</v>
      </c>
      <c r="C954" s="440" t="s">
        <v>1062</v>
      </c>
    </row>
    <row r="955" spans="1:3" ht="12.75">
      <c r="A955" s="309">
        <v>1114</v>
      </c>
      <c r="B955" s="275" t="s">
        <v>1444</v>
      </c>
      <c r="C955" s="275" t="s">
        <v>1065</v>
      </c>
    </row>
    <row r="956" spans="1:3" ht="56.25">
      <c r="A956" s="309">
        <v>1115</v>
      </c>
      <c r="B956" s="440" t="s">
        <v>1445</v>
      </c>
      <c r="C956" s="440" t="s">
        <v>1066</v>
      </c>
    </row>
    <row r="957" spans="1:3" ht="33.75">
      <c r="A957" s="309">
        <v>1116</v>
      </c>
      <c r="B957" s="440" t="s">
        <v>1446</v>
      </c>
      <c r="C957" s="440" t="s">
        <v>1067</v>
      </c>
    </row>
    <row r="958" spans="1:3" ht="25.5">
      <c r="A958" s="309">
        <v>1117</v>
      </c>
      <c r="B958" s="269" t="s">
        <v>1452</v>
      </c>
      <c r="C958" s="269" t="s">
        <v>1068</v>
      </c>
    </row>
    <row r="959" spans="1:3" ht="12.75">
      <c r="A959" s="309">
        <v>1118</v>
      </c>
      <c r="B959" s="100" t="s">
        <v>1447</v>
      </c>
      <c r="C959" s="100" t="s">
        <v>1081</v>
      </c>
    </row>
    <row r="960" spans="1:3" ht="12.75">
      <c r="A960" s="309">
        <v>1119</v>
      </c>
      <c r="B960" s="359" t="s">
        <v>1448</v>
      </c>
      <c r="C960" s="359" t="s">
        <v>1107</v>
      </c>
    </row>
    <row r="961" spans="1:3" ht="25.5">
      <c r="A961" s="309">
        <v>1120</v>
      </c>
      <c r="B961" s="269" t="s">
        <v>1451</v>
      </c>
      <c r="C961" s="269" t="s">
        <v>1069</v>
      </c>
    </row>
    <row r="962" spans="1:3" ht="22.5">
      <c r="A962" s="309">
        <v>1121</v>
      </c>
      <c r="B962" s="287" t="s">
        <v>1453</v>
      </c>
      <c r="C962" s="287" t="s">
        <v>1070</v>
      </c>
    </row>
    <row r="963" spans="1:3" ht="12.75">
      <c r="A963" s="309">
        <v>1122</v>
      </c>
      <c r="B963" s="269" t="s">
        <v>1454</v>
      </c>
      <c r="C963" s="269" t="s">
        <v>1077</v>
      </c>
    </row>
    <row r="964" spans="1:3" ht="22.5">
      <c r="A964" s="309">
        <v>1123</v>
      </c>
      <c r="B964" s="100" t="s">
        <v>1691</v>
      </c>
      <c r="C964" s="100" t="s">
        <v>1076</v>
      </c>
    </row>
    <row r="965" spans="1:3" ht="12.75">
      <c r="A965" s="309">
        <v>1124</v>
      </c>
      <c r="B965" s="269" t="s">
        <v>1456</v>
      </c>
      <c r="C965" s="269" t="s">
        <v>1078</v>
      </c>
    </row>
    <row r="966" spans="1:3" ht="33.75">
      <c r="A966" s="309">
        <v>1125</v>
      </c>
      <c r="B966" s="100" t="s">
        <v>1692</v>
      </c>
      <c r="C966" s="100" t="s">
        <v>1079</v>
      </c>
    </row>
    <row r="967" spans="1:3" ht="25.5">
      <c r="A967" s="309">
        <v>1126</v>
      </c>
      <c r="B967" s="447" t="s">
        <v>1457</v>
      </c>
      <c r="C967" s="447" t="s">
        <v>1120</v>
      </c>
    </row>
    <row r="968" spans="1:3" ht="12.75">
      <c r="A968" s="309">
        <v>1127</v>
      </c>
      <c r="B968" s="442" t="s">
        <v>1459</v>
      </c>
      <c r="C968" s="442" t="s">
        <v>1124</v>
      </c>
    </row>
    <row r="969" spans="1:3" ht="33.75">
      <c r="A969" s="309">
        <v>1128</v>
      </c>
      <c r="B969" s="285" t="s">
        <v>1461</v>
      </c>
      <c r="C969" s="285" t="s">
        <v>1157</v>
      </c>
    </row>
    <row r="970" spans="1:3" ht="12.75">
      <c r="A970" s="309">
        <v>1129</v>
      </c>
      <c r="B970" s="330" t="s">
        <v>1466</v>
      </c>
      <c r="C970" s="330" t="s">
        <v>1159</v>
      </c>
    </row>
    <row r="971" spans="1:3" ht="12.75">
      <c r="A971" s="309">
        <v>1130</v>
      </c>
      <c r="B971" s="330" t="s">
        <v>1467</v>
      </c>
      <c r="C971" s="330" t="s">
        <v>1161</v>
      </c>
    </row>
    <row r="972" spans="1:3" ht="22.5">
      <c r="A972" s="309">
        <v>1131</v>
      </c>
      <c r="B972" s="369" t="s">
        <v>1474</v>
      </c>
      <c r="C972" s="369" t="s">
        <v>1162</v>
      </c>
    </row>
    <row r="973" spans="1:3" ht="56.25">
      <c r="A973" s="309">
        <v>1132</v>
      </c>
      <c r="B973" s="285" t="s">
        <v>1477</v>
      </c>
      <c r="C973" s="285" t="s">
        <v>1163</v>
      </c>
    </row>
    <row r="974" spans="1:3" ht="33.75">
      <c r="A974" s="309">
        <v>1133</v>
      </c>
      <c r="B974" s="285" t="s">
        <v>1725</v>
      </c>
      <c r="C974" s="285" t="s">
        <v>1164</v>
      </c>
    </row>
    <row r="975" spans="1:3" ht="25.5">
      <c r="A975" s="309">
        <v>1134</v>
      </c>
      <c r="B975" s="3" t="s">
        <v>1479</v>
      </c>
      <c r="C975" s="3" t="s">
        <v>1231</v>
      </c>
    </row>
    <row r="976" spans="1:3" ht="22.5">
      <c r="A976" s="309">
        <v>1135</v>
      </c>
      <c r="B976" s="285" t="s">
        <v>1480</v>
      </c>
      <c r="C976" s="285" t="s">
        <v>1232</v>
      </c>
    </row>
    <row r="977" spans="1:3" ht="38.25">
      <c r="A977" s="309">
        <v>1136</v>
      </c>
      <c r="B977" s="282" t="s">
        <v>1484</v>
      </c>
      <c r="C977" s="282" t="s">
        <v>1168</v>
      </c>
    </row>
    <row r="978" spans="1:3" ht="33.75">
      <c r="A978" s="309">
        <v>1137</v>
      </c>
      <c r="B978" s="285" t="s">
        <v>1726</v>
      </c>
      <c r="C978" s="285" t="s">
        <v>1167</v>
      </c>
    </row>
    <row r="979" spans="1:3" ht="25.5">
      <c r="A979" s="309">
        <v>1138</v>
      </c>
      <c r="B979" s="283" t="s">
        <v>1490</v>
      </c>
      <c r="C979" s="283" t="s">
        <v>1097</v>
      </c>
    </row>
    <row r="980" spans="1:3" ht="22.5">
      <c r="A980" s="309">
        <v>1139</v>
      </c>
      <c r="B980" s="457" t="s">
        <v>1495</v>
      </c>
      <c r="C980" s="457" t="s">
        <v>1101</v>
      </c>
    </row>
    <row r="981" spans="1:3" ht="25.5">
      <c r="A981" s="309">
        <v>1140</v>
      </c>
      <c r="B981" s="283" t="s">
        <v>1496</v>
      </c>
      <c r="C981" s="283" t="s">
        <v>1100</v>
      </c>
    </row>
    <row r="982" spans="1:3" ht="38.25">
      <c r="A982" s="309">
        <v>1141</v>
      </c>
      <c r="B982" s="283" t="s">
        <v>1514</v>
      </c>
      <c r="C982" s="283" t="s">
        <v>1122</v>
      </c>
    </row>
    <row r="983" spans="1:3" ht="56.25">
      <c r="A983" s="309">
        <v>1142</v>
      </c>
      <c r="B983" s="285" t="s">
        <v>1515</v>
      </c>
      <c r="C983" s="285" t="s">
        <v>1057</v>
      </c>
    </row>
    <row r="984" spans="1:3" ht="45">
      <c r="A984" s="309">
        <v>1143</v>
      </c>
      <c r="B984" s="285" t="s">
        <v>1516</v>
      </c>
      <c r="C984" s="285" t="s">
        <v>1098</v>
      </c>
    </row>
    <row r="985" spans="1:3" ht="12.75">
      <c r="A985" s="309">
        <v>1144</v>
      </c>
      <c r="B985" s="285" t="s">
        <v>1517</v>
      </c>
      <c r="C985" s="285" t="s">
        <v>1099</v>
      </c>
    </row>
    <row r="986" spans="1:3" ht="33.75">
      <c r="A986" s="309">
        <v>1145</v>
      </c>
      <c r="B986" s="100" t="s">
        <v>1728</v>
      </c>
      <c r="C986" s="100" t="s">
        <v>1092</v>
      </c>
    </row>
    <row r="987" spans="1:3" ht="22.5">
      <c r="A987" s="309">
        <v>1146</v>
      </c>
      <c r="B987" s="100" t="s">
        <v>1519</v>
      </c>
      <c r="C987" s="100" t="s">
        <v>1093</v>
      </c>
    </row>
    <row r="988" spans="1:3" ht="33.75">
      <c r="A988" s="309">
        <v>1147</v>
      </c>
      <c r="B988" s="100" t="s">
        <v>1729</v>
      </c>
      <c r="C988" s="100" t="s">
        <v>1094</v>
      </c>
    </row>
    <row r="989" spans="1:3" ht="12.75">
      <c r="A989" s="309">
        <v>1148</v>
      </c>
      <c r="B989" s="100" t="s">
        <v>1520</v>
      </c>
      <c r="C989" s="100" t="s">
        <v>1169</v>
      </c>
    </row>
    <row r="990" spans="1:3" ht="25.5">
      <c r="A990" s="309">
        <v>1149</v>
      </c>
      <c r="B990" s="283" t="s">
        <v>1730</v>
      </c>
      <c r="C990" s="283" t="s">
        <v>1095</v>
      </c>
    </row>
    <row r="991" spans="1:3" ht="12.75">
      <c r="A991" s="309">
        <v>1150</v>
      </c>
      <c r="B991" s="438" t="s">
        <v>1521</v>
      </c>
      <c r="C991" s="438" t="s">
        <v>1123</v>
      </c>
    </row>
    <row r="992" spans="1:3" ht="33.75">
      <c r="A992" s="309">
        <v>1151</v>
      </c>
      <c r="B992" s="277" t="s">
        <v>1731</v>
      </c>
      <c r="C992" s="277" t="s">
        <v>1085</v>
      </c>
    </row>
    <row r="993" spans="1:3" ht="12.75">
      <c r="A993" s="309">
        <v>1152</v>
      </c>
      <c r="B993" s="277" t="s">
        <v>1522</v>
      </c>
      <c r="C993" s="277" t="s">
        <v>1083</v>
      </c>
    </row>
    <row r="994" spans="1:3" ht="12.75">
      <c r="A994" s="309">
        <v>1153</v>
      </c>
      <c r="B994" s="277" t="s">
        <v>1523</v>
      </c>
      <c r="C994" s="277" t="s">
        <v>1084</v>
      </c>
    </row>
    <row r="995" spans="1:3" ht="12.75">
      <c r="A995" s="309">
        <v>1154</v>
      </c>
      <c r="B995" s="277" t="s">
        <v>1524</v>
      </c>
      <c r="C995" s="277" t="s">
        <v>1086</v>
      </c>
    </row>
    <row r="996" spans="1:3" ht="12.75">
      <c r="A996" s="309">
        <v>1155</v>
      </c>
      <c r="B996" s="277" t="s">
        <v>1525</v>
      </c>
      <c r="C996" s="277" t="s">
        <v>1087</v>
      </c>
    </row>
    <row r="997" spans="1:3" ht="12.75">
      <c r="A997" s="309">
        <v>1156</v>
      </c>
      <c r="B997" s="277" t="s">
        <v>1526</v>
      </c>
      <c r="C997" s="277" t="s">
        <v>1088</v>
      </c>
    </row>
    <row r="998" spans="1:3" ht="31.5">
      <c r="A998" s="309">
        <v>1157</v>
      </c>
      <c r="B998" s="286" t="s">
        <v>1527</v>
      </c>
      <c r="C998" s="286" t="s">
        <v>1089</v>
      </c>
    </row>
    <row r="999" spans="1:3" ht="25.5">
      <c r="A999" s="309">
        <v>1158</v>
      </c>
      <c r="B999" s="283" t="s">
        <v>1530</v>
      </c>
      <c r="C999" s="283" t="s">
        <v>1103</v>
      </c>
    </row>
    <row r="1000" spans="1:3" ht="12.75">
      <c r="A1000" s="309">
        <v>1159</v>
      </c>
      <c r="B1000" s="438" t="s">
        <v>1533</v>
      </c>
      <c r="C1000" s="438" t="s">
        <v>1179</v>
      </c>
    </row>
    <row r="1001" spans="1:3" ht="25.5">
      <c r="A1001" s="309">
        <v>1160</v>
      </c>
      <c r="B1001" s="446" t="s">
        <v>1535</v>
      </c>
      <c r="C1001" s="446" t="s">
        <v>1170</v>
      </c>
    </row>
    <row r="1002" spans="1:3" ht="51">
      <c r="A1002" s="309">
        <v>1161</v>
      </c>
      <c r="B1002" s="282" t="s">
        <v>1536</v>
      </c>
      <c r="C1002" s="282" t="s">
        <v>1226</v>
      </c>
    </row>
    <row r="1003" spans="1:3" ht="25.5">
      <c r="A1003" s="309">
        <v>1162</v>
      </c>
      <c r="B1003" s="269" t="s">
        <v>1537</v>
      </c>
      <c r="C1003" s="269" t="s">
        <v>1171</v>
      </c>
    </row>
    <row r="1004" spans="1:3" ht="25.5">
      <c r="A1004" s="309">
        <v>1163</v>
      </c>
      <c r="B1004" s="269" t="s">
        <v>1539</v>
      </c>
      <c r="C1004" s="269" t="s">
        <v>1105</v>
      </c>
    </row>
    <row r="1005" spans="1:3" ht="12.75">
      <c r="A1005" s="309">
        <v>1164</v>
      </c>
      <c r="B1005" s="359" t="s">
        <v>1538</v>
      </c>
      <c r="C1005" s="359" t="s">
        <v>1106</v>
      </c>
    </row>
    <row r="1006" spans="1:3" ht="45">
      <c r="A1006" s="309">
        <v>1165</v>
      </c>
      <c r="B1006" s="100" t="s">
        <v>1732</v>
      </c>
      <c r="C1006" s="100" t="s">
        <v>1172</v>
      </c>
    </row>
    <row r="1007" spans="1:3" ht="25.5">
      <c r="A1007" s="309">
        <v>1166</v>
      </c>
      <c r="B1007" s="269" t="s">
        <v>1557</v>
      </c>
      <c r="C1007" s="269" t="s">
        <v>1090</v>
      </c>
    </row>
    <row r="1008" spans="1:3" ht="56.25">
      <c r="A1008" s="309">
        <v>1167</v>
      </c>
      <c r="B1008" s="455" t="s">
        <v>1733</v>
      </c>
      <c r="C1008" s="455" t="s">
        <v>1227</v>
      </c>
    </row>
    <row r="1009" spans="1:3" ht="12.75">
      <c r="A1009" s="309">
        <v>1168</v>
      </c>
      <c r="B1009" s="458" t="s">
        <v>1037</v>
      </c>
      <c r="C1009" s="458" t="s">
        <v>1037</v>
      </c>
    </row>
    <row r="1010" spans="1:3" ht="12.75">
      <c r="A1010" s="309">
        <v>1169</v>
      </c>
      <c r="B1010" s="365" t="s">
        <v>1529</v>
      </c>
      <c r="C1010" s="365" t="s">
        <v>1128</v>
      </c>
    </row>
    <row r="1011" spans="1:3" ht="12.75">
      <c r="A1011" s="309">
        <v>1170</v>
      </c>
      <c r="B1011" s="240" t="s">
        <v>1139</v>
      </c>
      <c r="C1011" s="240" t="s">
        <v>1139</v>
      </c>
    </row>
    <row r="1012" spans="1:3" ht="12.75">
      <c r="A1012" s="309">
        <v>1171</v>
      </c>
      <c r="B1012" s="459" t="s">
        <v>1071</v>
      </c>
      <c r="C1012" s="459" t="s">
        <v>1071</v>
      </c>
    </row>
    <row r="1013" spans="1:3" ht="12.75">
      <c r="A1013" s="309">
        <v>1172</v>
      </c>
      <c r="B1013" s="459" t="s">
        <v>1449</v>
      </c>
      <c r="C1013" s="459" t="s">
        <v>1073</v>
      </c>
    </row>
    <row r="1014" spans="1:3" ht="12.75">
      <c r="A1014" s="309">
        <v>1173</v>
      </c>
      <c r="B1014" s="459" t="s">
        <v>1450</v>
      </c>
      <c r="C1014" s="459" t="s">
        <v>1072</v>
      </c>
    </row>
    <row r="1015" spans="1:3" ht="12.75">
      <c r="A1015" s="309">
        <v>1174</v>
      </c>
      <c r="B1015" s="459" t="s">
        <v>1129</v>
      </c>
      <c r="C1015" s="459" t="s">
        <v>1129</v>
      </c>
    </row>
    <row r="1016" spans="1:3" ht="12.75">
      <c r="A1016" s="309">
        <v>1175</v>
      </c>
      <c r="B1016" s="459" t="s">
        <v>1455</v>
      </c>
      <c r="C1016" s="459" t="s">
        <v>1130</v>
      </c>
    </row>
    <row r="1017" spans="1:3" ht="12.75">
      <c r="A1017" s="309">
        <v>1176</v>
      </c>
      <c r="B1017" s="365" t="s">
        <v>1181</v>
      </c>
      <c r="C1017" s="365" t="s">
        <v>1181</v>
      </c>
    </row>
  </sheetData>
  <sheetProtection sheet="1" objects="1" scenarios="1" formatCells="0" formatColumns="0" formatRows="0"/>
  <conditionalFormatting sqref="B112">
    <cfRule type="expression" priority="177" dxfId="11" stopIfTrue="1">
      <formula>(CNTR_PrimaryMP=1)</formula>
    </cfRule>
  </conditionalFormatting>
  <conditionalFormatting sqref="B119">
    <cfRule type="expression" priority="176" dxfId="11" stopIfTrue="1">
      <formula>IF(E116="",0,IF(E116="n/a",0,1))</formula>
    </cfRule>
  </conditionalFormatting>
  <conditionalFormatting sqref="B144">
    <cfRule type="expression" priority="174" dxfId="11" stopIfTrue="1">
      <formula>(CNTR_Commercial=3)</formula>
    </cfRule>
    <cfRule type="expression" priority="175" dxfId="83" stopIfTrue="1">
      <formula>(CNTR_Commercial=2)</formula>
    </cfRule>
  </conditionalFormatting>
  <conditionalFormatting sqref="B158">
    <cfRule type="expression" priority="173" dxfId="11" stopIfTrue="1">
      <formula>(CNTR_PrimaryMP=1)</formula>
    </cfRule>
  </conditionalFormatting>
  <conditionalFormatting sqref="B191">
    <cfRule type="expression" priority="172" dxfId="11" stopIfTrue="1">
      <formula>(CNTR_PrimaryMP=1)</formula>
    </cfRule>
  </conditionalFormatting>
  <conditionalFormatting sqref="B211">
    <cfRule type="expression" priority="171" dxfId="11" stopIfTrue="1">
      <formula>(CNTR_SmallEmitter=1)</formula>
    </cfRule>
  </conditionalFormatting>
  <conditionalFormatting sqref="B212">
    <cfRule type="expression" priority="170" dxfId="11" stopIfTrue="1">
      <formula>(CNTR_SmallEmitter=2)</formula>
    </cfRule>
  </conditionalFormatting>
  <conditionalFormatting sqref="B213">
    <cfRule type="expression" priority="169" dxfId="11" stopIfTrue="1">
      <formula>OR((CNTR_UseSmallEmTool=2),(CNTR_SmallEmitter=2))</formula>
    </cfRule>
  </conditionalFormatting>
  <conditionalFormatting sqref="B214">
    <cfRule type="expression" priority="168" dxfId="11" stopIfTrue="1">
      <formula>OR((CNTR_UseSmallEmTool=2),(CNTR_SmallEmitter=2))</formula>
    </cfRule>
  </conditionalFormatting>
  <conditionalFormatting sqref="B217">
    <cfRule type="expression" priority="167" dxfId="11" stopIfTrue="1">
      <formula>(CNTR_UseSmallEmTool=1)</formula>
    </cfRule>
  </conditionalFormatting>
  <conditionalFormatting sqref="B273">
    <cfRule type="expression" priority="166" dxfId="0" stopIfTrue="1">
      <formula>(CNTR_UseSmallEmTool=1)</formula>
    </cfRule>
  </conditionalFormatting>
  <conditionalFormatting sqref="B274">
    <cfRule type="expression" priority="165" dxfId="0" stopIfTrue="1">
      <formula>(CNTR_UseSmallEmTool=1)</formula>
    </cfRule>
  </conditionalFormatting>
  <conditionalFormatting sqref="B275">
    <cfRule type="expression" priority="164" dxfId="0" stopIfTrue="1">
      <formula>(CNTR_UseSmallEmTool=1)</formula>
    </cfRule>
  </conditionalFormatting>
  <conditionalFormatting sqref="B788">
    <cfRule type="expression" priority="163" dxfId="11" stopIfTrue="1">
      <formula>(CNTR_PrimaryMP=1)</formula>
    </cfRule>
  </conditionalFormatting>
  <conditionalFormatting sqref="B886">
    <cfRule type="expression" priority="162" dxfId="0" stopIfTrue="1">
      <formula>(CNTR_PrimaryMP=2)</formula>
    </cfRule>
  </conditionalFormatting>
  <conditionalFormatting sqref="B887">
    <cfRule type="expression" priority="161" dxfId="0" stopIfTrue="1">
      <formula>(CNTR_PrimaryMP=2)</formula>
    </cfRule>
  </conditionalFormatting>
  <conditionalFormatting sqref="B904">
    <cfRule type="expression" priority="160" dxfId="0" stopIfTrue="1">
      <formula>CONTR_CORSIAapplied=FALSE</formula>
    </cfRule>
  </conditionalFormatting>
  <conditionalFormatting sqref="B905">
    <cfRule type="expression" priority="159" dxfId="0" stopIfTrue="1">
      <formula>CONTR_CORSIAapplied=FALSE</formula>
    </cfRule>
  </conditionalFormatting>
  <conditionalFormatting sqref="B906">
    <cfRule type="expression" priority="158" dxfId="0" stopIfTrue="1">
      <formula>CONTR_CORSIAapplied=FALSE</formula>
    </cfRule>
  </conditionalFormatting>
  <conditionalFormatting sqref="B906">
    <cfRule type="expression" priority="157" dxfId="0" stopIfTrue="1">
      <formula>CONTR_CORSIAapplied=FALSE</formula>
    </cfRule>
  </conditionalFormatting>
  <conditionalFormatting sqref="B907">
    <cfRule type="expression" priority="156" dxfId="0" stopIfTrue="1">
      <formula>CONTR_CORSIAapplied=FALSE</formula>
    </cfRule>
  </conditionalFormatting>
  <conditionalFormatting sqref="B907">
    <cfRule type="expression" priority="155" dxfId="0" stopIfTrue="1">
      <formula>CONTR_CORSIAapplied=FALSE</formula>
    </cfRule>
  </conditionalFormatting>
  <conditionalFormatting sqref="B909">
    <cfRule type="expression" priority="154" dxfId="0" stopIfTrue="1">
      <formula>CONTR_CORSIAapplied=FALSE</formula>
    </cfRule>
  </conditionalFormatting>
  <conditionalFormatting sqref="B910">
    <cfRule type="expression" priority="153" dxfId="0" stopIfTrue="1">
      <formula>CONTR_CORSIAapplied=FALSE</formula>
    </cfRule>
  </conditionalFormatting>
  <conditionalFormatting sqref="B912">
    <cfRule type="expression" priority="152" dxfId="0" stopIfTrue="1">
      <formula>CONTR_CORSIAapplied=FALSE</formula>
    </cfRule>
  </conditionalFormatting>
  <conditionalFormatting sqref="B913">
    <cfRule type="expression" priority="151" dxfId="0" stopIfTrue="1">
      <formula>CONTR_CORSIAapplied=FALSE</formula>
    </cfRule>
  </conditionalFormatting>
  <conditionalFormatting sqref="B914">
    <cfRule type="expression" priority="150" dxfId="0" stopIfTrue="1">
      <formula>CONTR_CORSIAapplied=FALSE</formula>
    </cfRule>
  </conditionalFormatting>
  <conditionalFormatting sqref="B915">
    <cfRule type="expression" priority="149" dxfId="0" stopIfTrue="1">
      <formula>CONTR_CORSIAapplied=FALSE</formula>
    </cfRule>
  </conditionalFormatting>
  <conditionalFormatting sqref="B916">
    <cfRule type="expression" priority="148" dxfId="11" stopIfTrue="1">
      <formula>(CNTR_PrimaryMP=1)</formula>
    </cfRule>
  </conditionalFormatting>
  <conditionalFormatting sqref="B917">
    <cfRule type="expression" priority="147" dxfId="0" stopIfTrue="1">
      <formula>CONTR_CORSIAapplied=FALSE</formula>
    </cfRule>
  </conditionalFormatting>
  <conditionalFormatting sqref="B923">
    <cfRule type="expression" priority="146" dxfId="0" stopIfTrue="1">
      <formula>CONTR_CORSIAapplied=FALSE</formula>
    </cfRule>
  </conditionalFormatting>
  <conditionalFormatting sqref="B924">
    <cfRule type="expression" priority="145" dxfId="0" stopIfTrue="1">
      <formula>CONTR_CORSIAapplied=FALSE</formula>
    </cfRule>
  </conditionalFormatting>
  <conditionalFormatting sqref="B924">
    <cfRule type="expression" priority="144" dxfId="0" stopIfTrue="1">
      <formula>CONTR_CORSIAapplied=FALSE</formula>
    </cfRule>
  </conditionalFormatting>
  <conditionalFormatting sqref="B925">
    <cfRule type="expression" priority="143" dxfId="0" stopIfTrue="1">
      <formula>CONTR_CORSIAapplied=FALSE</formula>
    </cfRule>
  </conditionalFormatting>
  <conditionalFormatting sqref="B925">
    <cfRule type="expression" priority="142" dxfId="0" stopIfTrue="1">
      <formula>CONTR_CORSIAapplied=FALSE</formula>
    </cfRule>
  </conditionalFormatting>
  <conditionalFormatting sqref="B926">
    <cfRule type="expression" priority="141" dxfId="0" stopIfTrue="1">
      <formula>CONTR_CORSIAapplied=FALSE</formula>
    </cfRule>
  </conditionalFormatting>
  <conditionalFormatting sqref="B926">
    <cfRule type="expression" priority="140" dxfId="0" stopIfTrue="1">
      <formula>CONTR_CORSIAapplied=FALSE</formula>
    </cfRule>
  </conditionalFormatting>
  <conditionalFormatting sqref="B927">
    <cfRule type="expression" priority="139" dxfId="0" stopIfTrue="1">
      <formula>CONTR_CORSIAapplied=FALSE</formula>
    </cfRule>
  </conditionalFormatting>
  <conditionalFormatting sqref="B927">
    <cfRule type="expression" priority="138" dxfId="0" stopIfTrue="1">
      <formula>CONTR_CORSIAapplied=FALSE</formula>
    </cfRule>
  </conditionalFormatting>
  <conditionalFormatting sqref="B928">
    <cfRule type="expression" priority="137" dxfId="0" stopIfTrue="1">
      <formula>CONTR_CORSIAapplied=FALSE</formula>
    </cfRule>
  </conditionalFormatting>
  <conditionalFormatting sqref="B928">
    <cfRule type="expression" priority="136" dxfId="0" stopIfTrue="1">
      <formula>CONTR_CORSIAapplied=FALSE</formula>
    </cfRule>
  </conditionalFormatting>
  <conditionalFormatting sqref="B932">
    <cfRule type="expression" priority="135" dxfId="0" stopIfTrue="1">
      <formula>CONTR_CORSIAapplied=FALSE</formula>
    </cfRule>
  </conditionalFormatting>
  <conditionalFormatting sqref="B933">
    <cfRule type="expression" priority="134" dxfId="0" stopIfTrue="1">
      <formula>CONTR_CORSIAapplied=FALSE</formula>
    </cfRule>
  </conditionalFormatting>
  <conditionalFormatting sqref="B934">
    <cfRule type="expression" priority="133" dxfId="0" stopIfTrue="1">
      <formula>CONTR_CORSIAapplied=FALSE</formula>
    </cfRule>
  </conditionalFormatting>
  <conditionalFormatting sqref="B934">
    <cfRule type="expression" priority="132" dxfId="0" stopIfTrue="1">
      <formula>CONTR_CORSIAapplied=FALSE</formula>
    </cfRule>
  </conditionalFormatting>
  <conditionalFormatting sqref="B935">
    <cfRule type="expression" priority="131" dxfId="0" stopIfTrue="1">
      <formula>CONTR_CORSIAapplied=FALSE</formula>
    </cfRule>
  </conditionalFormatting>
  <conditionalFormatting sqref="B935">
    <cfRule type="expression" priority="130" dxfId="0" stopIfTrue="1">
      <formula>CONTR_CORSIAapplied=FALSE</formula>
    </cfRule>
  </conditionalFormatting>
  <conditionalFormatting sqref="B939">
    <cfRule type="expression" priority="129" dxfId="11" stopIfTrue="1">
      <formula>$O$167=FALSE</formula>
    </cfRule>
  </conditionalFormatting>
  <conditionalFormatting sqref="B940">
    <cfRule type="expression" priority="128" dxfId="11" stopIfTrue="1">
      <formula>(CNTR_Eligible28a6=2)</formula>
    </cfRule>
  </conditionalFormatting>
  <conditionalFormatting sqref="B941">
    <cfRule type="expression" priority="127" dxfId="11" stopIfTrue="1">
      <formula>(CNTR_Eligible28a6=2)</formula>
    </cfRule>
  </conditionalFormatting>
  <conditionalFormatting sqref="B942">
    <cfRule type="expression" priority="126" dxfId="11">
      <formula>CONTR5eGrey=TRUE</formula>
    </cfRule>
  </conditionalFormatting>
  <conditionalFormatting sqref="B943">
    <cfRule type="expression" priority="125" dxfId="11">
      <formula>CONTR5eGrey=TRUE</formula>
    </cfRule>
  </conditionalFormatting>
  <conditionalFormatting sqref="B944">
    <cfRule type="expression" priority="124" dxfId="11" stopIfTrue="1">
      <formula>CONTR5eGrey=TRUE</formula>
    </cfRule>
  </conditionalFormatting>
  <conditionalFormatting sqref="B946">
    <cfRule type="expression" priority="123" dxfId="0" stopIfTrue="1">
      <formula>CONTR_CORSIAapplied=FALSE</formula>
    </cfRule>
  </conditionalFormatting>
  <conditionalFormatting sqref="B947">
    <cfRule type="expression" priority="122" dxfId="0" stopIfTrue="1">
      <formula>CONTR_CORSIAapplied=FALSE</formula>
    </cfRule>
  </conditionalFormatting>
  <conditionalFormatting sqref="B948">
    <cfRule type="expression" priority="121" dxfId="0" stopIfTrue="1">
      <formula>CONTR_CORSIAapplied=FALSE</formula>
    </cfRule>
  </conditionalFormatting>
  <conditionalFormatting sqref="B949">
    <cfRule type="expression" priority="120" dxfId="0" stopIfTrue="1">
      <formula>CONTR_CORSIAapplied=FALSE</formula>
    </cfRule>
  </conditionalFormatting>
  <conditionalFormatting sqref="B950">
    <cfRule type="expression" priority="119" dxfId="0" stopIfTrue="1">
      <formula>CONTR_CORSIAapplied=FALSE</formula>
    </cfRule>
  </conditionalFormatting>
  <conditionalFormatting sqref="B951">
    <cfRule type="expression" priority="118" dxfId="0" stopIfTrue="1">
      <formula>CONTR_CORSIAapplied=FALSE</formula>
    </cfRule>
  </conditionalFormatting>
  <conditionalFormatting sqref="B952">
    <cfRule type="expression" priority="117" dxfId="0" stopIfTrue="1">
      <formula>CONTR_CORSIAapplied=FALSE</formula>
    </cfRule>
  </conditionalFormatting>
  <conditionalFormatting sqref="B953">
    <cfRule type="expression" priority="116" dxfId="0" stopIfTrue="1">
      <formula>CONTR_CORSIAapplied=FALSE</formula>
    </cfRule>
  </conditionalFormatting>
  <conditionalFormatting sqref="B954">
    <cfRule type="expression" priority="115" dxfId="0" stopIfTrue="1">
      <formula>CONTR_CORSIAapplied=FALSE</formula>
    </cfRule>
  </conditionalFormatting>
  <conditionalFormatting sqref="B955">
    <cfRule type="expression" priority="114" dxfId="0" stopIfTrue="1">
      <formula>CONTR_CORSIAapplied=FALSE</formula>
    </cfRule>
  </conditionalFormatting>
  <conditionalFormatting sqref="B956">
    <cfRule type="expression" priority="113" dxfId="0" stopIfTrue="1">
      <formula>CONTR_CORSIAapplied=FALSE</formula>
    </cfRule>
  </conditionalFormatting>
  <conditionalFormatting sqref="B957">
    <cfRule type="expression" priority="112" dxfId="0" stopIfTrue="1">
      <formula>CONTR_CORSIAapplied=FALSE</formula>
    </cfRule>
  </conditionalFormatting>
  <conditionalFormatting sqref="B958">
    <cfRule type="expression" priority="111" dxfId="0" stopIfTrue="1">
      <formula>CONTR_CORSIAapplied=FALSE</formula>
    </cfRule>
  </conditionalFormatting>
  <conditionalFormatting sqref="B959">
    <cfRule type="expression" priority="110" dxfId="0" stopIfTrue="1">
      <formula>CONTR_CORSIAapplied=FALSE</formula>
    </cfRule>
  </conditionalFormatting>
  <conditionalFormatting sqref="B960">
    <cfRule type="expression" priority="109" dxfId="0" stopIfTrue="1">
      <formula>CONTR_CORSIAapplied=FALSE</formula>
    </cfRule>
  </conditionalFormatting>
  <conditionalFormatting sqref="B961">
    <cfRule type="expression" priority="108" dxfId="0" stopIfTrue="1">
      <formula>CONTR_CORSIAapplied=FALSE</formula>
    </cfRule>
  </conditionalFormatting>
  <conditionalFormatting sqref="B962">
    <cfRule type="expression" priority="107" dxfId="0" stopIfTrue="1">
      <formula>CONTR_CORSIAapplied=FALSE</formula>
    </cfRule>
  </conditionalFormatting>
  <conditionalFormatting sqref="B963">
    <cfRule type="expression" priority="106" dxfId="0" stopIfTrue="1">
      <formula>CONTR_CORSIAapplied=FALSE</formula>
    </cfRule>
  </conditionalFormatting>
  <conditionalFormatting sqref="B964">
    <cfRule type="expression" priority="105" dxfId="0" stopIfTrue="1">
      <formula>CONTR_CORSIAapplied=FALSE</formula>
    </cfRule>
  </conditionalFormatting>
  <conditionalFormatting sqref="B965">
    <cfRule type="expression" priority="104" dxfId="0" stopIfTrue="1">
      <formula>CONTR_CORSIAapplied=FALSE</formula>
    </cfRule>
  </conditionalFormatting>
  <conditionalFormatting sqref="B966">
    <cfRule type="expression" priority="103" dxfId="0" stopIfTrue="1">
      <formula>CONTR_CORSIAapplied=FALSE</formula>
    </cfRule>
  </conditionalFormatting>
  <conditionalFormatting sqref="B968">
    <cfRule type="expression" priority="102" dxfId="11" stopIfTrue="1">
      <formula>(CNTR_UseSmallEmTool=1)</formula>
    </cfRule>
  </conditionalFormatting>
  <conditionalFormatting sqref="B980">
    <cfRule type="expression" priority="98" dxfId="10" stopIfTrue="1">
      <formula>CONTR_onlyCORSIA</formula>
    </cfRule>
  </conditionalFormatting>
  <conditionalFormatting sqref="B981">
    <cfRule type="expression" priority="97" dxfId="0" stopIfTrue="1">
      <formula>CONTR_CORSIAapplied=FALSE</formula>
    </cfRule>
  </conditionalFormatting>
  <conditionalFormatting sqref="B986">
    <cfRule type="expression" priority="96" dxfId="0" stopIfTrue="1">
      <formula>CONTR_CORSIAapplied=FALSE</formula>
    </cfRule>
  </conditionalFormatting>
  <conditionalFormatting sqref="B987">
    <cfRule type="expression" priority="95" dxfId="0" stopIfTrue="1">
      <formula>CONTR_CORSIAapplied=FALSE</formula>
    </cfRule>
  </conditionalFormatting>
  <conditionalFormatting sqref="B988">
    <cfRule type="expression" priority="94" dxfId="0" stopIfTrue="1">
      <formula>CONTR_CORSIAapplied=FALSE</formula>
    </cfRule>
  </conditionalFormatting>
  <conditionalFormatting sqref="B989">
    <cfRule type="expression" priority="93" dxfId="0" stopIfTrue="1">
      <formula>CONTR_CORSIAapplied=FALSE</formula>
    </cfRule>
  </conditionalFormatting>
  <conditionalFormatting sqref="B990">
    <cfRule type="expression" priority="92" dxfId="0" stopIfTrue="1">
      <formula>CONTR_CORSIAapplied=FALSE</formula>
    </cfRule>
  </conditionalFormatting>
  <conditionalFormatting sqref="B1003">
    <cfRule type="expression" priority="91" dxfId="0" stopIfTrue="1">
      <formula>CONTR_CORSIAapplied=FALSE</formula>
    </cfRule>
  </conditionalFormatting>
  <conditionalFormatting sqref="B1004">
    <cfRule type="expression" priority="90" dxfId="0" stopIfTrue="1">
      <formula>CONTR_CORSIAapplied=FALSE</formula>
    </cfRule>
  </conditionalFormatting>
  <conditionalFormatting sqref="B1005">
    <cfRule type="expression" priority="89" dxfId="0" stopIfTrue="1">
      <formula>CONTR_CORSIAapplied=FALSE</formula>
    </cfRule>
  </conditionalFormatting>
  <conditionalFormatting sqref="B1006">
    <cfRule type="expression" priority="88" dxfId="0" stopIfTrue="1">
      <formula>CONTR_CORSIAapplied=FALSE</formula>
    </cfRule>
  </conditionalFormatting>
  <conditionalFormatting sqref="C112">
    <cfRule type="expression" priority="87" dxfId="11" stopIfTrue="1">
      <formula>(CNTR_PrimaryMP=1)</formula>
    </cfRule>
  </conditionalFormatting>
  <conditionalFormatting sqref="C119">
    <cfRule type="expression" priority="86" dxfId="11" stopIfTrue="1">
      <formula>IF(F116="",0,IF(F116="n/a",0,1))</formula>
    </cfRule>
  </conditionalFormatting>
  <conditionalFormatting sqref="C144">
    <cfRule type="expression" priority="84" dxfId="11" stopIfTrue="1">
      <formula>(CNTR_Commercial=3)</formula>
    </cfRule>
    <cfRule type="expression" priority="85" dxfId="83" stopIfTrue="1">
      <formula>(CNTR_Commercial=2)</formula>
    </cfRule>
  </conditionalFormatting>
  <conditionalFormatting sqref="C158">
    <cfRule type="expression" priority="83" dxfId="11" stopIfTrue="1">
      <formula>(CNTR_PrimaryMP=1)</formula>
    </cfRule>
  </conditionalFormatting>
  <conditionalFormatting sqref="C191">
    <cfRule type="expression" priority="82" dxfId="11" stopIfTrue="1">
      <formula>(CNTR_PrimaryMP=1)</formula>
    </cfRule>
  </conditionalFormatting>
  <conditionalFormatting sqref="C211">
    <cfRule type="expression" priority="81" dxfId="11" stopIfTrue="1">
      <formula>(CNTR_SmallEmitter=1)</formula>
    </cfRule>
  </conditionalFormatting>
  <conditionalFormatting sqref="C212">
    <cfRule type="expression" priority="80" dxfId="11" stopIfTrue="1">
      <formula>(CNTR_SmallEmitter=2)</formula>
    </cfRule>
  </conditionalFormatting>
  <conditionalFormatting sqref="C213">
    <cfRule type="expression" priority="79" dxfId="11" stopIfTrue="1">
      <formula>OR((CNTR_UseSmallEmTool=2),(CNTR_SmallEmitter=2))</formula>
    </cfRule>
  </conditionalFormatting>
  <conditionalFormatting sqref="C214">
    <cfRule type="expression" priority="78" dxfId="11" stopIfTrue="1">
      <formula>OR((CNTR_UseSmallEmTool=2),(CNTR_SmallEmitter=2))</formula>
    </cfRule>
  </conditionalFormatting>
  <conditionalFormatting sqref="C217">
    <cfRule type="expression" priority="77" dxfId="11" stopIfTrue="1">
      <formula>(CNTR_UseSmallEmTool=1)</formula>
    </cfRule>
  </conditionalFormatting>
  <conditionalFormatting sqref="C273">
    <cfRule type="expression" priority="76" dxfId="0" stopIfTrue="1">
      <formula>(CNTR_UseSmallEmTool=1)</formula>
    </cfRule>
  </conditionalFormatting>
  <conditionalFormatting sqref="C274">
    <cfRule type="expression" priority="75" dxfId="0" stopIfTrue="1">
      <formula>(CNTR_UseSmallEmTool=1)</formula>
    </cfRule>
  </conditionalFormatting>
  <conditionalFormatting sqref="C275">
    <cfRule type="expression" priority="74" dxfId="0" stopIfTrue="1">
      <formula>(CNTR_UseSmallEmTool=1)</formula>
    </cfRule>
  </conditionalFormatting>
  <conditionalFormatting sqref="C788">
    <cfRule type="expression" priority="73" dxfId="11" stopIfTrue="1">
      <formula>(CNTR_PrimaryMP=1)</formula>
    </cfRule>
  </conditionalFormatting>
  <conditionalFormatting sqref="C886">
    <cfRule type="expression" priority="72" dxfId="0" stopIfTrue="1">
      <formula>(CNTR_PrimaryMP=2)</formula>
    </cfRule>
  </conditionalFormatting>
  <conditionalFormatting sqref="C887">
    <cfRule type="expression" priority="71" dxfId="0" stopIfTrue="1">
      <formula>(CNTR_PrimaryMP=2)</formula>
    </cfRule>
  </conditionalFormatting>
  <conditionalFormatting sqref="C904">
    <cfRule type="expression" priority="70" dxfId="0" stopIfTrue="1">
      <formula>CONTR_CORSIAapplied=FALSE</formula>
    </cfRule>
  </conditionalFormatting>
  <conditionalFormatting sqref="C905">
    <cfRule type="expression" priority="69" dxfId="0" stopIfTrue="1">
      <formula>CONTR_CORSIAapplied=FALSE</formula>
    </cfRule>
  </conditionalFormatting>
  <conditionalFormatting sqref="C906">
    <cfRule type="expression" priority="68" dxfId="0" stopIfTrue="1">
      <formula>CONTR_CORSIAapplied=FALSE</formula>
    </cfRule>
  </conditionalFormatting>
  <conditionalFormatting sqref="C906">
    <cfRule type="expression" priority="67" dxfId="0" stopIfTrue="1">
      <formula>CONTR_CORSIAapplied=FALSE</formula>
    </cfRule>
  </conditionalFormatting>
  <conditionalFormatting sqref="C907">
    <cfRule type="expression" priority="66" dxfId="0" stopIfTrue="1">
      <formula>CONTR_CORSIAapplied=FALSE</formula>
    </cfRule>
  </conditionalFormatting>
  <conditionalFormatting sqref="C907">
    <cfRule type="expression" priority="65" dxfId="0" stopIfTrue="1">
      <formula>CONTR_CORSIAapplied=FALSE</formula>
    </cfRule>
  </conditionalFormatting>
  <conditionalFormatting sqref="C909">
    <cfRule type="expression" priority="64" dxfId="0" stopIfTrue="1">
      <formula>CONTR_CORSIAapplied=FALSE</formula>
    </cfRule>
  </conditionalFormatting>
  <conditionalFormatting sqref="C910">
    <cfRule type="expression" priority="63" dxfId="0" stopIfTrue="1">
      <formula>CONTR_CORSIAapplied=FALSE</formula>
    </cfRule>
  </conditionalFormatting>
  <conditionalFormatting sqref="C912">
    <cfRule type="expression" priority="62" dxfId="0" stopIfTrue="1">
      <formula>CONTR_CORSIAapplied=FALSE</formula>
    </cfRule>
  </conditionalFormatting>
  <conditionalFormatting sqref="C913">
    <cfRule type="expression" priority="61" dxfId="0" stopIfTrue="1">
      <formula>CONTR_CORSIAapplied=FALSE</formula>
    </cfRule>
  </conditionalFormatting>
  <conditionalFormatting sqref="C914">
    <cfRule type="expression" priority="60" dxfId="0" stopIfTrue="1">
      <formula>CONTR_CORSIAapplied=FALSE</formula>
    </cfRule>
  </conditionalFormatting>
  <conditionalFormatting sqref="C915">
    <cfRule type="expression" priority="59" dxfId="0" stopIfTrue="1">
      <formula>CONTR_CORSIAapplied=FALSE</formula>
    </cfRule>
  </conditionalFormatting>
  <conditionalFormatting sqref="C916">
    <cfRule type="expression" priority="58" dxfId="11" stopIfTrue="1">
      <formula>(CNTR_PrimaryMP=1)</formula>
    </cfRule>
  </conditionalFormatting>
  <conditionalFormatting sqref="C917">
    <cfRule type="expression" priority="57" dxfId="0" stopIfTrue="1">
      <formula>CONTR_CORSIAapplied=FALSE</formula>
    </cfRule>
  </conditionalFormatting>
  <conditionalFormatting sqref="C923">
    <cfRule type="expression" priority="56" dxfId="0" stopIfTrue="1">
      <formula>CONTR_CORSIAapplied=FALSE</formula>
    </cfRule>
  </conditionalFormatting>
  <conditionalFormatting sqref="C924">
    <cfRule type="expression" priority="55" dxfId="0" stopIfTrue="1">
      <formula>CONTR_CORSIAapplied=FALSE</formula>
    </cfRule>
  </conditionalFormatting>
  <conditionalFormatting sqref="C924">
    <cfRule type="expression" priority="54" dxfId="0" stopIfTrue="1">
      <formula>CONTR_CORSIAapplied=FALSE</formula>
    </cfRule>
  </conditionalFormatting>
  <conditionalFormatting sqref="C925">
    <cfRule type="expression" priority="53" dxfId="0" stopIfTrue="1">
      <formula>CONTR_CORSIAapplied=FALSE</formula>
    </cfRule>
  </conditionalFormatting>
  <conditionalFormatting sqref="C925">
    <cfRule type="expression" priority="52" dxfId="0" stopIfTrue="1">
      <formula>CONTR_CORSIAapplied=FALSE</formula>
    </cfRule>
  </conditionalFormatting>
  <conditionalFormatting sqref="C926">
    <cfRule type="expression" priority="51" dxfId="0" stopIfTrue="1">
      <formula>CONTR_CORSIAapplied=FALSE</formula>
    </cfRule>
  </conditionalFormatting>
  <conditionalFormatting sqref="C926">
    <cfRule type="expression" priority="50" dxfId="0" stopIfTrue="1">
      <formula>CONTR_CORSIAapplied=FALSE</formula>
    </cfRule>
  </conditionalFormatting>
  <conditionalFormatting sqref="C927">
    <cfRule type="expression" priority="49" dxfId="0" stopIfTrue="1">
      <formula>CONTR_CORSIAapplied=FALSE</formula>
    </cfRule>
  </conditionalFormatting>
  <conditionalFormatting sqref="C927">
    <cfRule type="expression" priority="48" dxfId="0" stopIfTrue="1">
      <formula>CONTR_CORSIAapplied=FALSE</formula>
    </cfRule>
  </conditionalFormatting>
  <conditionalFormatting sqref="C928">
    <cfRule type="expression" priority="47" dxfId="0" stopIfTrue="1">
      <formula>CONTR_CORSIAapplied=FALSE</formula>
    </cfRule>
  </conditionalFormatting>
  <conditionalFormatting sqref="C928">
    <cfRule type="expression" priority="46" dxfId="0" stopIfTrue="1">
      <formula>CONTR_CORSIAapplied=FALSE</formula>
    </cfRule>
  </conditionalFormatting>
  <conditionalFormatting sqref="C932">
    <cfRule type="expression" priority="45" dxfId="0" stopIfTrue="1">
      <formula>CONTR_CORSIAapplied=FALSE</formula>
    </cfRule>
  </conditionalFormatting>
  <conditionalFormatting sqref="C933">
    <cfRule type="expression" priority="44" dxfId="0" stopIfTrue="1">
      <formula>CONTR_CORSIAapplied=FALSE</formula>
    </cfRule>
  </conditionalFormatting>
  <conditionalFormatting sqref="C934">
    <cfRule type="expression" priority="43" dxfId="0" stopIfTrue="1">
      <formula>CONTR_CORSIAapplied=FALSE</formula>
    </cfRule>
  </conditionalFormatting>
  <conditionalFormatting sqref="C934">
    <cfRule type="expression" priority="42" dxfId="0" stopIfTrue="1">
      <formula>CONTR_CORSIAapplied=FALSE</formula>
    </cfRule>
  </conditionalFormatting>
  <conditionalFormatting sqref="C935">
    <cfRule type="expression" priority="41" dxfId="0" stopIfTrue="1">
      <formula>CONTR_CORSIAapplied=FALSE</formula>
    </cfRule>
  </conditionalFormatting>
  <conditionalFormatting sqref="C935">
    <cfRule type="expression" priority="40" dxfId="0" stopIfTrue="1">
      <formula>CONTR_CORSIAapplied=FALSE</formula>
    </cfRule>
  </conditionalFormatting>
  <conditionalFormatting sqref="C939">
    <cfRule type="expression" priority="39" dxfId="11" stopIfTrue="1">
      <formula>$O$167=FALSE</formula>
    </cfRule>
  </conditionalFormatting>
  <conditionalFormatting sqref="C940">
    <cfRule type="expression" priority="38" dxfId="11" stopIfTrue="1">
      <formula>(CNTR_Eligible28a6=2)</formula>
    </cfRule>
  </conditionalFormatting>
  <conditionalFormatting sqref="C941">
    <cfRule type="expression" priority="37" dxfId="11" stopIfTrue="1">
      <formula>(CNTR_Eligible28a6=2)</formula>
    </cfRule>
  </conditionalFormatting>
  <conditionalFormatting sqref="C942">
    <cfRule type="expression" priority="36" dxfId="11">
      <formula>CONTR5eGrey=TRUE</formula>
    </cfRule>
  </conditionalFormatting>
  <conditionalFormatting sqref="C943">
    <cfRule type="expression" priority="35" dxfId="11">
      <formula>CONTR5eGrey=TRUE</formula>
    </cfRule>
  </conditionalFormatting>
  <conditionalFormatting sqref="C944">
    <cfRule type="expression" priority="34" dxfId="11" stopIfTrue="1">
      <formula>CONTR5eGrey=TRUE</formula>
    </cfRule>
  </conditionalFormatting>
  <conditionalFormatting sqref="C946">
    <cfRule type="expression" priority="33" dxfId="0" stopIfTrue="1">
      <formula>CONTR_CORSIAapplied=FALSE</formula>
    </cfRule>
  </conditionalFormatting>
  <conditionalFormatting sqref="C947">
    <cfRule type="expression" priority="32" dxfId="0" stopIfTrue="1">
      <formula>CONTR_CORSIAapplied=FALSE</formula>
    </cfRule>
  </conditionalFormatting>
  <conditionalFormatting sqref="C948">
    <cfRule type="expression" priority="31" dxfId="0" stopIfTrue="1">
      <formula>CONTR_CORSIAapplied=FALSE</formula>
    </cfRule>
  </conditionalFormatting>
  <conditionalFormatting sqref="C949">
    <cfRule type="expression" priority="30" dxfId="0" stopIfTrue="1">
      <formula>CONTR_CORSIAapplied=FALSE</formula>
    </cfRule>
  </conditionalFormatting>
  <conditionalFormatting sqref="C950">
    <cfRule type="expression" priority="29" dxfId="0" stopIfTrue="1">
      <formula>CONTR_CORSIAapplied=FALSE</formula>
    </cfRule>
  </conditionalFormatting>
  <conditionalFormatting sqref="C951">
    <cfRule type="expression" priority="28" dxfId="0" stopIfTrue="1">
      <formula>CONTR_CORSIAapplied=FALSE</formula>
    </cfRule>
  </conditionalFormatting>
  <conditionalFormatting sqref="C952">
    <cfRule type="expression" priority="27" dxfId="0" stopIfTrue="1">
      <formula>CONTR_CORSIAapplied=FALSE</formula>
    </cfRule>
  </conditionalFormatting>
  <conditionalFormatting sqref="C953">
    <cfRule type="expression" priority="26" dxfId="0" stopIfTrue="1">
      <formula>CONTR_CORSIAapplied=FALSE</formula>
    </cfRule>
  </conditionalFormatting>
  <conditionalFormatting sqref="C954">
    <cfRule type="expression" priority="25" dxfId="0" stopIfTrue="1">
      <formula>CONTR_CORSIAapplied=FALSE</formula>
    </cfRule>
  </conditionalFormatting>
  <conditionalFormatting sqref="C955">
    <cfRule type="expression" priority="24" dxfId="0" stopIfTrue="1">
      <formula>CONTR_CORSIAapplied=FALSE</formula>
    </cfRule>
  </conditionalFormatting>
  <conditionalFormatting sqref="C956">
    <cfRule type="expression" priority="23" dxfId="0" stopIfTrue="1">
      <formula>CONTR_CORSIAapplied=FALSE</formula>
    </cfRule>
  </conditionalFormatting>
  <conditionalFormatting sqref="C957">
    <cfRule type="expression" priority="22" dxfId="0" stopIfTrue="1">
      <formula>CONTR_CORSIAapplied=FALSE</formula>
    </cfRule>
  </conditionalFormatting>
  <conditionalFormatting sqref="C958">
    <cfRule type="expression" priority="21" dxfId="0" stopIfTrue="1">
      <formula>CONTR_CORSIAapplied=FALSE</formula>
    </cfRule>
  </conditionalFormatting>
  <conditionalFormatting sqref="C959">
    <cfRule type="expression" priority="20" dxfId="0" stopIfTrue="1">
      <formula>CONTR_CORSIAapplied=FALSE</formula>
    </cfRule>
  </conditionalFormatting>
  <conditionalFormatting sqref="C960">
    <cfRule type="expression" priority="19" dxfId="0" stopIfTrue="1">
      <formula>CONTR_CORSIAapplied=FALSE</formula>
    </cfRule>
  </conditionalFormatting>
  <conditionalFormatting sqref="C961">
    <cfRule type="expression" priority="18" dxfId="0" stopIfTrue="1">
      <formula>CONTR_CORSIAapplied=FALSE</formula>
    </cfRule>
  </conditionalFormatting>
  <conditionalFormatting sqref="C962">
    <cfRule type="expression" priority="17" dxfId="0" stopIfTrue="1">
      <formula>CONTR_CORSIAapplied=FALSE</formula>
    </cfRule>
  </conditionalFormatting>
  <conditionalFormatting sqref="C963">
    <cfRule type="expression" priority="16" dxfId="0" stopIfTrue="1">
      <formula>CONTR_CORSIAapplied=FALSE</formula>
    </cfRule>
  </conditionalFormatting>
  <conditionalFormatting sqref="C964">
    <cfRule type="expression" priority="15" dxfId="0" stopIfTrue="1">
      <formula>CONTR_CORSIAapplied=FALSE</formula>
    </cfRule>
  </conditionalFormatting>
  <conditionalFormatting sqref="C965">
    <cfRule type="expression" priority="14" dxfId="0" stopIfTrue="1">
      <formula>CONTR_CORSIAapplied=FALSE</formula>
    </cfRule>
  </conditionalFormatting>
  <conditionalFormatting sqref="C966">
    <cfRule type="expression" priority="13" dxfId="0" stopIfTrue="1">
      <formula>CONTR_CORSIAapplied=FALSE</formula>
    </cfRule>
  </conditionalFormatting>
  <conditionalFormatting sqref="C968">
    <cfRule type="expression" priority="12" dxfId="11" stopIfTrue="1">
      <formula>(CNTR_UseSmallEmTool=1)</formula>
    </cfRule>
  </conditionalFormatting>
  <conditionalFormatting sqref="C980">
    <cfRule type="expression" priority="11" dxfId="10" stopIfTrue="1">
      <formula>CONTR_onlyCORSIA</formula>
    </cfRule>
  </conditionalFormatting>
  <conditionalFormatting sqref="C981">
    <cfRule type="expression" priority="10" dxfId="0" stopIfTrue="1">
      <formula>CONTR_CORSIAapplied=FALSE</formula>
    </cfRule>
  </conditionalFormatting>
  <conditionalFormatting sqref="C986">
    <cfRule type="expression" priority="9" dxfId="0" stopIfTrue="1">
      <formula>CONTR_CORSIAapplied=FALSE</formula>
    </cfRule>
  </conditionalFormatting>
  <conditionalFormatting sqref="C987">
    <cfRule type="expression" priority="8" dxfId="0" stopIfTrue="1">
      <formula>CONTR_CORSIAapplied=FALSE</formula>
    </cfRule>
  </conditionalFormatting>
  <conditionalFormatting sqref="C988">
    <cfRule type="expression" priority="7" dxfId="0" stopIfTrue="1">
      <formula>CONTR_CORSIAapplied=FALSE</formula>
    </cfRule>
  </conditionalFormatting>
  <conditionalFormatting sqref="C989">
    <cfRule type="expression" priority="6" dxfId="0" stopIfTrue="1">
      <formula>CONTR_CORSIAapplied=FALSE</formula>
    </cfRule>
  </conditionalFormatting>
  <conditionalFormatting sqref="C990">
    <cfRule type="expression" priority="5" dxfId="0" stopIfTrue="1">
      <formula>CONTR_CORSIAapplied=FALSE</formula>
    </cfRule>
  </conditionalFormatting>
  <conditionalFormatting sqref="C1003">
    <cfRule type="expression" priority="4" dxfId="0" stopIfTrue="1">
      <formula>CONTR_CORSIAapplied=FALSE</formula>
    </cfRule>
  </conditionalFormatting>
  <conditionalFormatting sqref="C1004">
    <cfRule type="expression" priority="3" dxfId="0" stopIfTrue="1">
      <formula>CONTR_CORSIAapplied=FALSE</formula>
    </cfRule>
  </conditionalFormatting>
  <conditionalFormatting sqref="C1005">
    <cfRule type="expression" priority="2" dxfId="0" stopIfTrue="1">
      <formula>CONTR_CORSIAapplied=FALSE</formula>
    </cfRule>
  </conditionalFormatting>
  <conditionalFormatting sqref="C1006">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s://eur-lex.europa.eu/legal-content/pl/TXT/?uri=CELEX:02003L0087-20180408"/>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C842" location="'Emission sources'!B89" display="Eligibility for simplified approaches"/>
    <hyperlink ref="C843" location="JUMP_6_CERTinfo" display="Additional information on CORSIA methodologies"/>
    <hyperlink ref="C844" location="JUMP_9_CORSIAeligibFuels" display="Monitoring of CORSIA eligible fuels claims"/>
    <hyperlink ref="C845" location="'Simplified calculation'!A1" display="Simplified calculation of CO2 emissions"/>
    <hyperlink ref="C850" r:id="rId7" display="http://ec.europa.eu/clima/documentation/ets/docs/decision_benchmarking_15_dec_en.pdf. "/>
    <hyperlink ref="C854" r:id="rId8" display="https://eur-lex.europa.eu/eli/reg/2012/601"/>
    <hyperlink ref="C857" r:id="rId9" display="http://data.europa.eu/eli/reg_impl/2018/2066/oj"/>
    <hyperlink ref="C862" r:id="rId10" display="https://www.icao.int/environmental-protection/CORSIA/Pages/default.aspx"/>
    <hyperlink ref="C871" r:id="rId11" display="https://ec.europa.eu/clima/sites/clima/files/ets/monitoring/docs/gd2_guidance_aircraft_en.pdf"/>
    <hyperlink ref="C916" location="JUMP_4i_Estimate" display="&lt;&lt;&lt; If you have chosen the t-km monitoring plan in section 2(c), click here to continue with section 4(i). &gt;&gt;&gt;"/>
    <hyperlink ref="C928" r:id="rId12" display="https://www.icao.int/environmental-protection/CORSIA/Pages/state-pairs.aspx"/>
    <hyperlink ref="C939" location="Calculation!A1" display="&lt;&lt;&lt; If you have ticked &quot;No&quot;, please continue directly to section 6. &gt;&gt;&gt;"/>
    <hyperlink ref="C944" location="JUMP_10_EUETS_SET" display="&lt;&lt;&lt; Click here to proceed to section 10 &quot;Simplified Calculation&quot; &gt;&gt;&gt;"/>
    <hyperlink ref="C945" location="JUMP_7_ActivityData" display="&lt;&lt;&lt; If you are not eligible or not intending to use the small emitter tool, proceed to section 7, except if you need to input data in section 6 related to CORSIA. &gt;&gt;&gt;"/>
    <hyperlink ref="C967" location="JUMP_7_ActivityData" display="&lt;&lt;&lt; If you are not eligible or not intending to use the small emitter tool, proceed to section 7. &gt;&gt;&gt;"/>
    <hyperlink ref="C968" location="'Simplified calculation'!A1" display="[go to Section 10 if eligible for simplified calculation]"/>
    <hyperlink ref="C991" location="JUMP_11_DataGaps" display="&lt;&lt;&lt; Click here to proceed to section 11 &quot;Data gaps&quot; &gt;&gt;&gt;"/>
    <hyperlink ref="C1000" location="Management!C10" display="&lt;&lt;&lt; Click here to proceed to section 11 &quot;Management Systems&quot; &gt;&gt;&gt;"/>
    <hyperlink ref="B73" r:id="rId13" display="www.kobize.pl"/>
  </hyperlinks>
  <printOptions/>
  <pageMargins left="0.7" right="0.7" top="0.787401575" bottom="0.787401575" header="0.3" footer="0.3"/>
  <pageSetup horizontalDpi="600" verticalDpi="600" orientation="portrait" paperSize="132" r:id="rId16"/>
  <headerFooter>
    <oddHeader>&amp;L&amp;F, &amp;A&amp;R&amp;D, &amp;T</oddHeader>
    <oddFooter>&amp;C&amp;P / &amp;N</oddFooter>
  </headerFooter>
  <legacyDrawing r:id="rId15"/>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9"/>
  <sheetViews>
    <sheetView zoomScalePageLayoutView="0" workbookViewId="0" topLeftCell="A1">
      <selection activeCell="H11" sqref="H11"/>
    </sheetView>
  </sheetViews>
  <sheetFormatPr defaultColWidth="11.421875" defaultRowHeight="12.75"/>
  <cols>
    <col min="1" max="1" width="17.140625" style="18" customWidth="1"/>
    <col min="2" max="2" width="34.7109375" style="18" customWidth="1"/>
    <col min="3" max="3" width="15.140625" style="18" customWidth="1"/>
    <col min="4" max="16384" width="11.421875" style="18" customWidth="1"/>
  </cols>
  <sheetData>
    <row r="1" ht="13.5" thickBot="1">
      <c r="A1" s="177" t="s">
        <v>35</v>
      </c>
    </row>
    <row r="2" spans="1:2" ht="13.5" thickBot="1">
      <c r="A2" s="244" t="s">
        <v>36</v>
      </c>
      <c r="B2" s="245" t="s">
        <v>1016</v>
      </c>
    </row>
    <row r="3" spans="1:5" ht="13.5" thickBot="1">
      <c r="A3" s="246" t="s">
        <v>34</v>
      </c>
      <c r="B3" s="247">
        <v>43643</v>
      </c>
      <c r="C3" s="248" t="str">
        <f>IF(ISNUMBER(MATCH(B3,A20:A37,0)),VLOOKUP(B3,A20:B37,2,FALSE),"---")</f>
        <v>MP ETS+CORSIA_COM_pl_270619.xls</v>
      </c>
      <c r="D3" s="249"/>
      <c r="E3" s="250"/>
    </row>
    <row r="4" spans="1:2" ht="12.75">
      <c r="A4" s="251" t="s">
        <v>47</v>
      </c>
      <c r="B4" s="252" t="s">
        <v>48</v>
      </c>
    </row>
    <row r="5" spans="1:2" ht="13.5" thickBot="1">
      <c r="A5" s="253" t="s">
        <v>38</v>
      </c>
      <c r="B5" s="254" t="s">
        <v>1395</v>
      </c>
    </row>
    <row r="7" ht="12.75">
      <c r="A7" s="255" t="s">
        <v>37</v>
      </c>
    </row>
    <row r="8" spans="1:3" ht="12.75">
      <c r="A8" s="19" t="s">
        <v>43</v>
      </c>
      <c r="B8" s="19"/>
      <c r="C8" s="20" t="s">
        <v>39</v>
      </c>
    </row>
    <row r="9" spans="1:3" ht="12.75">
      <c r="A9" s="19" t="s">
        <v>44</v>
      </c>
      <c r="B9" s="19"/>
      <c r="C9" s="20" t="s">
        <v>40</v>
      </c>
    </row>
    <row r="10" spans="1:3" ht="12.75">
      <c r="A10" s="19" t="s">
        <v>45</v>
      </c>
      <c r="B10" s="19"/>
      <c r="C10" s="20" t="s">
        <v>41</v>
      </c>
    </row>
    <row r="11" spans="1:3" ht="12.75">
      <c r="A11" s="19" t="s">
        <v>46</v>
      </c>
      <c r="B11" s="19"/>
      <c r="C11" s="20" t="s">
        <v>42</v>
      </c>
    </row>
    <row r="12" spans="1:3" ht="12.75">
      <c r="A12" s="19" t="s">
        <v>832</v>
      </c>
      <c r="B12" s="19"/>
      <c r="C12" s="20" t="s">
        <v>833</v>
      </c>
    </row>
    <row r="13" spans="1:3" ht="12.75">
      <c r="A13" s="19" t="s">
        <v>834</v>
      </c>
      <c r="B13" s="19"/>
      <c r="C13" s="20" t="s">
        <v>835</v>
      </c>
    </row>
    <row r="14" spans="1:3" ht="12.75">
      <c r="A14" s="19" t="s">
        <v>836</v>
      </c>
      <c r="B14" s="19"/>
      <c r="C14" s="20" t="s">
        <v>837</v>
      </c>
    </row>
    <row r="15" spans="1:3" ht="12.75">
      <c r="A15" s="19" t="s">
        <v>1016</v>
      </c>
      <c r="B15" s="19"/>
      <c r="C15" s="20" t="s">
        <v>1017</v>
      </c>
    </row>
    <row r="16" spans="1:3" ht="12.75">
      <c r="A16" s="19"/>
      <c r="B16" s="19"/>
      <c r="C16" s="20"/>
    </row>
    <row r="17" spans="1:3" ht="12.75">
      <c r="A17" s="19"/>
      <c r="B17" s="19"/>
      <c r="C17" s="20"/>
    </row>
    <row r="18" ht="12.75">
      <c r="A18" s="76"/>
    </row>
    <row r="19" spans="1:3" ht="12.75">
      <c r="A19" s="177" t="s">
        <v>147</v>
      </c>
      <c r="B19" s="177" t="s">
        <v>94</v>
      </c>
      <c r="C19" s="177" t="s">
        <v>796</v>
      </c>
    </row>
    <row r="20" spans="1:4" ht="12.75">
      <c r="A20" s="256">
        <v>39941</v>
      </c>
      <c r="B20" s="257" t="str">
        <f>IF(ISBLANK($A20),"---",VLOOKUP($B$2,$A$8:$C$17,3,0)&amp;"_"&amp;VLOOKUP($B$4,$A$40:$B$72,2,0)&amp;"_"&amp;VLOOKUP($B$5,$A$75:$B$99,2,0)&amp;"_"&amp;TEXT(DAY($A20),"0#")&amp;TEXT(MONTH($A20),"0#")&amp;TEXT(YEAR($A20)-2000,"0#")&amp;".xls")</f>
        <v>MP ETS+CORSIA_COM_pl_080509.xls</v>
      </c>
      <c r="C20" s="257"/>
      <c r="D20" s="258"/>
    </row>
    <row r="21" spans="1:4" ht="12.75">
      <c r="A21" s="259">
        <v>39944</v>
      </c>
      <c r="B21" s="260" t="str">
        <f>IF(ISBLANK($A21),"---",VLOOKUP($B$2,$A$8:$C$17,3,0)&amp;"_"&amp;VLOOKUP($B$4,$A$40:$B$72,2,0)&amp;"_"&amp;VLOOKUP($B$5,$A$75:$B$99,2,0)&amp;"_"&amp;TEXT(DAY($A21),"0#")&amp;TEXT(MONTH($A21),"0#")&amp;TEXT(YEAR($A21)-2000,"0#")&amp;".xls")</f>
        <v>MP ETS+CORSIA_COM_pl_110509.xls</v>
      </c>
      <c r="C21" s="260" t="s">
        <v>797</v>
      </c>
      <c r="D21" s="261"/>
    </row>
    <row r="22" spans="1:4" ht="12.75">
      <c r="A22" s="259">
        <v>39952</v>
      </c>
      <c r="B22" s="260" t="str">
        <f>IF(ISBLANK($A22),"---",VLOOKUP($B$2,$A$8:$C$17,3,0)&amp;"_"&amp;VLOOKUP($B$4,$A$40:$B$72,2,0)&amp;"_"&amp;VLOOKUP($B$5,$A$75:$B$99,2,0)&amp;"_"&amp;TEXT(DAY($A22),"0#")&amp;TEXT(MONTH($A22),"0#")&amp;TEXT(YEAR($A22)-2000,"0#")&amp;".xls")</f>
        <v>MP ETS+CORSIA_COM_pl_190509.xls</v>
      </c>
      <c r="C22" s="260" t="s">
        <v>798</v>
      </c>
      <c r="D22" s="261"/>
    </row>
    <row r="23" spans="1:4" ht="12.75">
      <c r="A23" s="259">
        <v>39975</v>
      </c>
      <c r="B23" s="260" t="str">
        <f>IF(ISBLANK($A23),"---",VLOOKUP($B$2,$A$8:$C$17,3,0)&amp;"_"&amp;VLOOKUP($B$4,$A$40:$B$72,2,0)&amp;"_"&amp;VLOOKUP($B$5,$A$75:$B$99,2,0)&amp;"_"&amp;TEXT(DAY($A23),"0#")&amp;TEXT(MONTH($A23),"0#")&amp;TEXT(YEAR($A23)-2000,"0#")&amp;".xls")</f>
        <v>MP ETS+CORSIA_COM_pl_110609.xls</v>
      </c>
      <c r="C23" s="260" t="s">
        <v>205</v>
      </c>
      <c r="D23" s="261"/>
    </row>
    <row r="24" spans="1:4" ht="12.75">
      <c r="A24" s="259" t="s">
        <v>852</v>
      </c>
      <c r="B24" s="260"/>
      <c r="C24" s="260" t="s">
        <v>850</v>
      </c>
      <c r="D24" s="261"/>
    </row>
    <row r="25" spans="1:4" ht="12.75">
      <c r="A25" s="259">
        <v>40954</v>
      </c>
      <c r="B25" s="260"/>
      <c r="C25" s="260" t="s">
        <v>851</v>
      </c>
      <c r="D25" s="261"/>
    </row>
    <row r="26" spans="1:4" ht="12.75">
      <c r="A26" s="259">
        <v>41043</v>
      </c>
      <c r="B26" s="260" t="str">
        <f aca="true" t="shared" si="0" ref="B26:B37">IF(ISBLANK($A26),"---",VLOOKUP($B$2,$A$8:$C$17,3,0)&amp;"_"&amp;VLOOKUP($B$4,$A$40:$B$72,2,0)&amp;"_"&amp;VLOOKUP($B$5,$A$75:$B$99,2,0)&amp;"_"&amp;TEXT(DAY($A26),"0#")&amp;TEXT(MONTH($A26),"0#")&amp;TEXT(YEAR($A26)-2000,"0#")&amp;".xls")</f>
        <v>MP ETS+CORSIA_COM_pl_140512.xls</v>
      </c>
      <c r="C26" s="260" t="s">
        <v>917</v>
      </c>
      <c r="D26" s="261"/>
    </row>
    <row r="27" spans="1:4" ht="12.75">
      <c r="A27" s="259">
        <v>41045</v>
      </c>
      <c r="B27" s="260" t="str">
        <f t="shared" si="0"/>
        <v>MP ETS+CORSIA_COM_pl_160512.xls</v>
      </c>
      <c r="C27" s="260" t="s">
        <v>918</v>
      </c>
      <c r="D27" s="261"/>
    </row>
    <row r="28" spans="1:4" ht="12.75">
      <c r="A28" s="259">
        <v>41078</v>
      </c>
      <c r="B28" s="260" t="str">
        <f t="shared" si="0"/>
        <v>MP ETS+CORSIA_COM_pl_180612.xls</v>
      </c>
      <c r="C28" s="320" t="s">
        <v>919</v>
      </c>
      <c r="D28" s="261"/>
    </row>
    <row r="29" spans="1:4" ht="12.75">
      <c r="A29" s="259">
        <v>41094</v>
      </c>
      <c r="B29" s="260" t="str">
        <f t="shared" si="0"/>
        <v>MP ETS+CORSIA_COM_pl_040712.xls</v>
      </c>
      <c r="C29" s="320" t="s">
        <v>1007</v>
      </c>
      <c r="D29" s="261"/>
    </row>
    <row r="30" spans="1:4" ht="12.75">
      <c r="A30" s="259">
        <v>41098</v>
      </c>
      <c r="B30" s="260" t="str">
        <f t="shared" si="0"/>
        <v>MP ETS+CORSIA_COM_pl_080712.xls</v>
      </c>
      <c r="C30" s="260" t="s">
        <v>1010</v>
      </c>
      <c r="D30" s="261"/>
    </row>
    <row r="31" spans="1:4" ht="12.75">
      <c r="A31" s="259">
        <v>41101</v>
      </c>
      <c r="B31" s="260" t="str">
        <f t="shared" si="0"/>
        <v>MP ETS+CORSIA_COM_pl_110712.xls</v>
      </c>
      <c r="C31" s="260" t="s">
        <v>1012</v>
      </c>
      <c r="D31" s="261"/>
    </row>
    <row r="32" spans="1:4" ht="12.75">
      <c r="A32" s="259">
        <v>41106</v>
      </c>
      <c r="B32" s="260" t="str">
        <f t="shared" si="0"/>
        <v>MP ETS+CORSIA_COM_pl_160712.xls</v>
      </c>
      <c r="C32" s="260" t="s">
        <v>1013</v>
      </c>
      <c r="D32" s="261"/>
    </row>
    <row r="33" spans="1:4" ht="12.75">
      <c r="A33" s="259">
        <v>43398</v>
      </c>
      <c r="B33" s="260" t="str">
        <f t="shared" si="0"/>
        <v>MP ETS+CORSIA_COM_pl_251018.xls</v>
      </c>
      <c r="C33" s="320" t="s">
        <v>1108</v>
      </c>
      <c r="D33" s="261"/>
    </row>
    <row r="34" spans="1:4" ht="12.75">
      <c r="A34" s="259">
        <v>43451</v>
      </c>
      <c r="B34" s="260" t="str">
        <f t="shared" si="0"/>
        <v>MP ETS+CORSIA_COM_pl_171218.xls</v>
      </c>
      <c r="C34" s="320" t="s">
        <v>1178</v>
      </c>
      <c r="D34" s="261"/>
    </row>
    <row r="35" spans="1:4" ht="12.75">
      <c r="A35" s="259">
        <v>43481</v>
      </c>
      <c r="B35" s="260" t="str">
        <f t="shared" si="0"/>
        <v>MP ETS+CORSIA_COM_pl_160119.xls</v>
      </c>
      <c r="C35" s="260" t="s">
        <v>1222</v>
      </c>
      <c r="D35" s="261"/>
    </row>
    <row r="36" spans="1:4" ht="12.75">
      <c r="A36" s="259">
        <v>43643</v>
      </c>
      <c r="B36" s="260" t="str">
        <f t="shared" si="0"/>
        <v>MP ETS+CORSIA_COM_pl_270619.xls</v>
      </c>
      <c r="C36" s="260" t="s">
        <v>1396</v>
      </c>
      <c r="D36" s="261"/>
    </row>
    <row r="37" spans="1:4" ht="12.75">
      <c r="A37" s="262"/>
      <c r="B37" s="263" t="str">
        <f t="shared" si="0"/>
        <v>---</v>
      </c>
      <c r="C37" s="263"/>
      <c r="D37" s="264"/>
    </row>
    <row r="39" ht="12.75">
      <c r="A39" s="177" t="s">
        <v>47</v>
      </c>
    </row>
    <row r="40" spans="1:2" ht="12.75">
      <c r="A40" s="242" t="s">
        <v>48</v>
      </c>
      <c r="B40" s="242" t="s">
        <v>95</v>
      </c>
    </row>
    <row r="41" spans="1:2" ht="12.75">
      <c r="A41" s="242" t="s">
        <v>838</v>
      </c>
      <c r="B41" s="242" t="s">
        <v>839</v>
      </c>
    </row>
    <row r="42" spans="1:2" ht="12.75">
      <c r="A42" s="242" t="s">
        <v>305</v>
      </c>
      <c r="B42" s="242" t="s">
        <v>96</v>
      </c>
    </row>
    <row r="43" spans="1:2" ht="12.75">
      <c r="A43" s="242" t="s">
        <v>307</v>
      </c>
      <c r="B43" s="242" t="s">
        <v>97</v>
      </c>
    </row>
    <row r="44" spans="1:2" ht="12.75">
      <c r="A44" s="242" t="s">
        <v>310</v>
      </c>
      <c r="B44" s="242" t="s">
        <v>98</v>
      </c>
    </row>
    <row r="45" spans="1:2" ht="12.75">
      <c r="A45" s="242" t="s">
        <v>477</v>
      </c>
      <c r="B45" s="242" t="s">
        <v>840</v>
      </c>
    </row>
    <row r="46" spans="1:2" ht="12.75">
      <c r="A46" s="242" t="s">
        <v>312</v>
      </c>
      <c r="B46" s="242" t="s">
        <v>99</v>
      </c>
    </row>
    <row r="47" spans="1:2" ht="12.75">
      <c r="A47" s="242" t="s">
        <v>315</v>
      </c>
      <c r="B47" s="242" t="s">
        <v>100</v>
      </c>
    </row>
    <row r="48" spans="1:2" ht="12.75">
      <c r="A48" s="242" t="s">
        <v>318</v>
      </c>
      <c r="B48" s="242" t="s">
        <v>101</v>
      </c>
    </row>
    <row r="49" spans="1:2" ht="12.75">
      <c r="A49" s="242" t="s">
        <v>321</v>
      </c>
      <c r="B49" s="242" t="s">
        <v>102</v>
      </c>
    </row>
    <row r="50" spans="1:2" ht="12.75">
      <c r="A50" s="242" t="s">
        <v>323</v>
      </c>
      <c r="B50" s="242" t="s">
        <v>103</v>
      </c>
    </row>
    <row r="51" spans="1:2" ht="12.75">
      <c r="A51" s="242" t="s">
        <v>325</v>
      </c>
      <c r="B51" s="242" t="s">
        <v>104</v>
      </c>
    </row>
    <row r="52" spans="1:2" ht="12.75">
      <c r="A52" s="242" t="s">
        <v>328</v>
      </c>
      <c r="B52" s="242" t="s">
        <v>105</v>
      </c>
    </row>
    <row r="53" spans="1:2" ht="12.75">
      <c r="A53" s="242" t="s">
        <v>330</v>
      </c>
      <c r="B53" s="242" t="s">
        <v>106</v>
      </c>
    </row>
    <row r="54" spans="1:2" ht="12.75">
      <c r="A54" s="242" t="s">
        <v>332</v>
      </c>
      <c r="B54" s="242" t="s">
        <v>107</v>
      </c>
    </row>
    <row r="55" spans="1:2" ht="12.75">
      <c r="A55" s="242" t="s">
        <v>535</v>
      </c>
      <c r="B55" s="242" t="s">
        <v>841</v>
      </c>
    </row>
    <row r="56" spans="1:2" ht="12.75">
      <c r="A56" s="242" t="s">
        <v>334</v>
      </c>
      <c r="B56" s="242" t="s">
        <v>108</v>
      </c>
    </row>
    <row r="57" spans="1:2" ht="12.75">
      <c r="A57" s="242" t="s">
        <v>336</v>
      </c>
      <c r="B57" s="242" t="s">
        <v>109</v>
      </c>
    </row>
    <row r="58" spans="1:2" ht="12.75">
      <c r="A58" s="242" t="s">
        <v>338</v>
      </c>
      <c r="B58" s="242" t="s">
        <v>110</v>
      </c>
    </row>
    <row r="59" spans="1:2" ht="12.75">
      <c r="A59" s="242" t="s">
        <v>555</v>
      </c>
      <c r="B59" s="242" t="s">
        <v>842</v>
      </c>
    </row>
    <row r="60" spans="1:2" ht="12.75">
      <c r="A60" s="242" t="s">
        <v>340</v>
      </c>
      <c r="B60" s="242" t="s">
        <v>111</v>
      </c>
    </row>
    <row r="61" spans="1:2" ht="12.75">
      <c r="A61" s="242" t="s">
        <v>342</v>
      </c>
      <c r="B61" s="242" t="s">
        <v>112</v>
      </c>
    </row>
    <row r="62" spans="1:2" ht="12.75">
      <c r="A62" s="242" t="s">
        <v>344</v>
      </c>
      <c r="B62" s="242" t="s">
        <v>113</v>
      </c>
    </row>
    <row r="63" spans="1:2" ht="12.75">
      <c r="A63" s="242" t="s">
        <v>347</v>
      </c>
      <c r="B63" s="242" t="s">
        <v>114</v>
      </c>
    </row>
    <row r="64" spans="1:2" ht="12.75">
      <c r="A64" s="242" t="s">
        <v>591</v>
      </c>
      <c r="B64" s="242" t="s">
        <v>843</v>
      </c>
    </row>
    <row r="65" spans="1:2" ht="12.75">
      <c r="A65" s="242" t="s">
        <v>1394</v>
      </c>
      <c r="B65" s="242" t="s">
        <v>115</v>
      </c>
    </row>
    <row r="66" spans="1:2" ht="12.75">
      <c r="A66" s="242" t="s">
        <v>353</v>
      </c>
      <c r="B66" s="242" t="s">
        <v>116</v>
      </c>
    </row>
    <row r="67" spans="1:2" ht="12.75">
      <c r="A67" s="242" t="s">
        <v>356</v>
      </c>
      <c r="B67" s="242" t="s">
        <v>117</v>
      </c>
    </row>
    <row r="68" spans="1:2" ht="12.75">
      <c r="A68" s="242" t="s">
        <v>359</v>
      </c>
      <c r="B68" s="242" t="s">
        <v>118</v>
      </c>
    </row>
    <row r="69" spans="1:2" ht="12.75">
      <c r="A69" s="242" t="s">
        <v>361</v>
      </c>
      <c r="B69" s="242" t="s">
        <v>119</v>
      </c>
    </row>
    <row r="70" spans="1:2" ht="12.75">
      <c r="A70" s="242" t="s">
        <v>364</v>
      </c>
      <c r="B70" s="242" t="s">
        <v>120</v>
      </c>
    </row>
    <row r="71" spans="1:2" ht="12.75">
      <c r="A71" s="242" t="s">
        <v>366</v>
      </c>
      <c r="B71" s="242" t="s">
        <v>121</v>
      </c>
    </row>
    <row r="72" spans="1:2" ht="12.75">
      <c r="A72" s="242" t="s">
        <v>374</v>
      </c>
      <c r="B72" s="242" t="s">
        <v>122</v>
      </c>
    </row>
    <row r="74" ht="12.75">
      <c r="A74" s="84" t="s">
        <v>148</v>
      </c>
    </row>
    <row r="75" spans="1:2" ht="12.75">
      <c r="A75" s="243" t="s">
        <v>49</v>
      </c>
      <c r="B75" s="243" t="s">
        <v>50</v>
      </c>
    </row>
    <row r="76" spans="1:2" ht="12.75">
      <c r="A76" s="243" t="s">
        <v>51</v>
      </c>
      <c r="B76" s="243" t="s">
        <v>52</v>
      </c>
    </row>
    <row r="77" spans="1:2" ht="12.75">
      <c r="A77" s="243" t="s">
        <v>844</v>
      </c>
      <c r="B77" s="243" t="s">
        <v>845</v>
      </c>
    </row>
    <row r="78" spans="1:2" ht="12.75">
      <c r="A78" s="243" t="s">
        <v>53</v>
      </c>
      <c r="B78" s="243" t="s">
        <v>54</v>
      </c>
    </row>
    <row r="79" spans="1:2" ht="12.75">
      <c r="A79" s="243" t="s">
        <v>55</v>
      </c>
      <c r="B79" s="243" t="s">
        <v>56</v>
      </c>
    </row>
    <row r="80" spans="1:2" ht="12.75">
      <c r="A80" s="243" t="s">
        <v>57</v>
      </c>
      <c r="B80" s="243" t="s">
        <v>58</v>
      </c>
    </row>
    <row r="81" spans="1:2" ht="12.75">
      <c r="A81" s="243" t="s">
        <v>59</v>
      </c>
      <c r="B81" s="243" t="s">
        <v>60</v>
      </c>
    </row>
    <row r="82" spans="1:2" ht="12.75">
      <c r="A82" s="243" t="s">
        <v>61</v>
      </c>
      <c r="B82" s="243" t="s">
        <v>62</v>
      </c>
    </row>
    <row r="83" spans="1:2" ht="12.75">
      <c r="A83" s="243" t="s">
        <v>63</v>
      </c>
      <c r="B83" s="243" t="s">
        <v>64</v>
      </c>
    </row>
    <row r="84" spans="1:2" ht="12.75">
      <c r="A84" s="243" t="s">
        <v>65</v>
      </c>
      <c r="B84" s="243" t="s">
        <v>66</v>
      </c>
    </row>
    <row r="85" spans="1:2" ht="12.75">
      <c r="A85" s="243" t="s">
        <v>846</v>
      </c>
      <c r="B85" s="243" t="s">
        <v>847</v>
      </c>
    </row>
    <row r="86" spans="1:2" ht="12.75">
      <c r="A86" s="243" t="s">
        <v>67</v>
      </c>
      <c r="B86" s="243" t="s">
        <v>68</v>
      </c>
    </row>
    <row r="87" spans="1:2" ht="12.75">
      <c r="A87" s="243" t="s">
        <v>69</v>
      </c>
      <c r="B87" s="243" t="s">
        <v>70</v>
      </c>
    </row>
    <row r="88" spans="1:2" ht="12.75">
      <c r="A88" s="243" t="s">
        <v>71</v>
      </c>
      <c r="B88" s="243" t="s">
        <v>72</v>
      </c>
    </row>
    <row r="89" spans="1:2" ht="12.75">
      <c r="A89" s="243" t="s">
        <v>73</v>
      </c>
      <c r="B89" s="243" t="s">
        <v>74</v>
      </c>
    </row>
    <row r="90" spans="1:2" ht="12.75">
      <c r="A90" s="243" t="s">
        <v>75</v>
      </c>
      <c r="B90" s="243" t="s">
        <v>76</v>
      </c>
    </row>
    <row r="91" spans="1:2" ht="12.75">
      <c r="A91" s="243" t="s">
        <v>848</v>
      </c>
      <c r="B91" s="243" t="s">
        <v>849</v>
      </c>
    </row>
    <row r="92" spans="1:2" ht="12.75">
      <c r="A92" s="243" t="s">
        <v>77</v>
      </c>
      <c r="B92" s="243" t="s">
        <v>78</v>
      </c>
    </row>
    <row r="93" spans="1:2" ht="12.75">
      <c r="A93" s="477" t="s">
        <v>1395</v>
      </c>
      <c r="B93" s="243" t="s">
        <v>79</v>
      </c>
    </row>
    <row r="94" spans="1:2" ht="12.75">
      <c r="A94" s="243" t="s">
        <v>82</v>
      </c>
      <c r="B94" s="243" t="s">
        <v>83</v>
      </c>
    </row>
    <row r="95" spans="1:2" ht="12.75">
      <c r="A95" s="243" t="s">
        <v>84</v>
      </c>
      <c r="B95" s="243" t="s">
        <v>85</v>
      </c>
    </row>
    <row r="96" spans="1:2" ht="12.75">
      <c r="A96" s="243" t="s">
        <v>86</v>
      </c>
      <c r="B96" s="243" t="s">
        <v>87</v>
      </c>
    </row>
    <row r="97" spans="1:2" ht="12.75">
      <c r="A97" s="243" t="s">
        <v>88</v>
      </c>
      <c r="B97" s="243" t="s">
        <v>89</v>
      </c>
    </row>
    <row r="98" spans="1:2" ht="12.75">
      <c r="A98" s="243" t="s">
        <v>90</v>
      </c>
      <c r="B98" s="243" t="s">
        <v>91</v>
      </c>
    </row>
    <row r="99" spans="1:2" ht="12.75">
      <c r="A99" s="243" t="s">
        <v>92</v>
      </c>
      <c r="B99" s="243" t="s">
        <v>93</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$A$20:$A$37</formula1>
    </dataValidation>
    <dataValidation type="list" allowBlank="1" showInputMessage="1" showErrorMessage="1" sqref="B4">
      <formula1>$A$40:$A$72</formula1>
    </dataValidation>
    <dataValidation type="list" allowBlank="1" showInputMessage="1" showErrorMessage="1" sqref="B5">
      <formula1>$A$75:$A$99</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145" zoomScaleNormal="145" zoomScaleSheetLayoutView="70" zoomScalePageLayoutView="0" workbookViewId="0" topLeftCell="A1">
      <selection activeCell="A2" sqref="A2"/>
    </sheetView>
  </sheetViews>
  <sheetFormatPr defaultColWidth="11.421875" defaultRowHeight="12.75"/>
  <cols>
    <col min="1" max="1" width="5.421875" style="431" customWidth="1"/>
    <col min="2" max="2" width="7.28125" style="75" customWidth="1"/>
    <col min="3" max="11" width="11.7109375" style="75" customWidth="1"/>
    <col min="12" max="12" width="11.7109375" style="76" customWidth="1"/>
    <col min="13" max="13" width="5.421875" style="74" customWidth="1"/>
    <col min="14" max="16384" width="11.421875" style="75" customWidth="1"/>
  </cols>
  <sheetData>
    <row r="1" spans="1:13" s="18" customFormat="1" ht="4.5" customHeight="1">
      <c r="A1" s="268"/>
      <c r="B1" s="219"/>
      <c r="C1" s="104"/>
      <c r="D1" s="104"/>
      <c r="E1" s="104"/>
      <c r="F1" s="104"/>
      <c r="G1" s="104"/>
      <c r="H1" s="104"/>
      <c r="I1" s="104"/>
      <c r="J1" s="104"/>
      <c r="K1" s="104"/>
      <c r="M1" s="74"/>
    </row>
    <row r="3" spans="2:10" ht="18">
      <c r="B3" s="556" t="str">
        <f>Translations!$B$33</f>
        <v>WYTYCZNE I WARUNKI</v>
      </c>
      <c r="C3" s="556"/>
      <c r="D3" s="556"/>
      <c r="E3" s="556"/>
      <c r="F3" s="556"/>
      <c r="G3" s="556"/>
      <c r="H3" s="556"/>
      <c r="I3" s="556"/>
      <c r="J3" s="556"/>
    </row>
    <row r="4" spans="2:12" ht="12.75">
      <c r="B4" s="518"/>
      <c r="C4" s="518"/>
      <c r="D4" s="518"/>
      <c r="E4" s="518"/>
      <c r="F4" s="518"/>
      <c r="G4" s="518"/>
      <c r="H4" s="518"/>
      <c r="I4" s="518"/>
      <c r="J4" s="518"/>
      <c r="K4" s="518"/>
      <c r="L4" s="518"/>
    </row>
    <row r="5" spans="1:12" ht="12.75">
      <c r="A5" s="431" t="s">
        <v>1186</v>
      </c>
      <c r="B5" s="517" t="str">
        <f>Translations!$B$847</f>
        <v>Podstawa prawna</v>
      </c>
      <c r="C5" s="524"/>
      <c r="D5" s="524"/>
      <c r="E5" s="524"/>
      <c r="F5" s="524"/>
      <c r="G5" s="524"/>
      <c r="H5" s="524"/>
      <c r="I5" s="524"/>
      <c r="J5" s="524"/>
      <c r="K5" s="524"/>
      <c r="L5" s="524"/>
    </row>
    <row r="6" spans="1:12" ht="25.5" customHeight="1">
      <c r="A6" s="431">
        <v>1</v>
      </c>
      <c r="B6" s="551" t="str">
        <f>Translations!$B$848</f>
        <v>Dyrektywa 2003/87/WE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v>
      </c>
      <c r="C6" s="552"/>
      <c r="D6" s="552"/>
      <c r="E6" s="552"/>
      <c r="F6" s="552"/>
      <c r="G6" s="552"/>
      <c r="H6" s="552"/>
      <c r="I6" s="552"/>
      <c r="J6" s="552"/>
      <c r="K6" s="552"/>
      <c r="L6" s="552"/>
    </row>
    <row r="7" spans="1:13" s="43" customFormat="1" ht="12.75" customHeight="1">
      <c r="A7" s="431"/>
      <c r="B7" s="514" t="str">
        <f>Translations!$B$849</f>
        <v>Dyrektywa jest dostępna pod adresem:</v>
      </c>
      <c r="C7" s="514"/>
      <c r="D7" s="514"/>
      <c r="E7" s="514"/>
      <c r="F7" s="514"/>
      <c r="G7" s="514"/>
      <c r="H7" s="514"/>
      <c r="I7" s="514"/>
      <c r="J7" s="514"/>
      <c r="K7" s="514"/>
      <c r="L7" s="514"/>
      <c r="M7" s="47"/>
    </row>
    <row r="8" spans="1:13" s="43" customFormat="1" ht="12.75" customHeight="1">
      <c r="A8" s="432"/>
      <c r="B8" s="553" t="str">
        <f>Translations!$B$850</f>
        <v>https://eur-lex.europa.eu/legal-content/pl/TXT/?uri=CELEX:02003L0087-20180408</v>
      </c>
      <c r="C8" s="553"/>
      <c r="D8" s="553"/>
      <c r="E8" s="553"/>
      <c r="F8" s="553"/>
      <c r="G8" s="553"/>
      <c r="H8" s="553"/>
      <c r="I8" s="553"/>
      <c r="J8" s="553"/>
      <c r="K8" s="553"/>
      <c r="L8" s="553"/>
      <c r="M8" s="48"/>
    </row>
    <row r="9" spans="1:13" s="43" customFormat="1" ht="25.5" customHeight="1">
      <c r="A9" s="431">
        <v>2</v>
      </c>
      <c r="B9" s="551" t="str">
        <f>Translations!$B$851</f>
        <v>Rozporządzenie Delegowane Komisji Europejskiej wydane zgodnie z art. 28c Dyrektywy wymaga ponadto od niektórych operatorów statków powietrznych raportowania danych na potrzeby mechanizmu CORSIA (ICAO "Carbon Offsetting and Reduction Scheme for International Aviation")</v>
      </c>
      <c r="C9" s="552"/>
      <c r="D9" s="552"/>
      <c r="E9" s="552"/>
      <c r="F9" s="552"/>
      <c r="G9" s="552"/>
      <c r="H9" s="552"/>
      <c r="I9" s="552"/>
      <c r="J9" s="552"/>
      <c r="K9" s="552"/>
      <c r="L9" s="552"/>
      <c r="M9" s="47"/>
    </row>
    <row r="10" spans="1:13" s="43" customFormat="1" ht="12.75" customHeight="1">
      <c r="A10" s="431"/>
      <c r="B10" s="523" t="str">
        <f>Translations!$B$852</f>
        <v>Ten akt delegowany dostępny jest pod adresem:</v>
      </c>
      <c r="C10" s="524"/>
      <c r="D10" s="524"/>
      <c r="E10" s="524"/>
      <c r="F10" s="524"/>
      <c r="G10" s="524"/>
      <c r="H10" s="524"/>
      <c r="I10" s="524"/>
      <c r="J10" s="524"/>
      <c r="K10" s="524"/>
      <c r="L10" s="524"/>
      <c r="M10" s="47"/>
    </row>
    <row r="11" spans="1:13" s="43" customFormat="1" ht="12.75" customHeight="1">
      <c r="A11" s="431"/>
      <c r="B11" s="554" t="str">
        <f>Translations!$B$853</f>
        <v>&lt;dodać hiperłącze&gt;</v>
      </c>
      <c r="C11" s="554"/>
      <c r="D11" s="554"/>
      <c r="E11" s="554"/>
      <c r="F11" s="554"/>
      <c r="G11" s="554"/>
      <c r="H11" s="554"/>
      <c r="I11" s="554"/>
      <c r="J11" s="554"/>
      <c r="K11" s="554"/>
      <c r="L11" s="555"/>
      <c r="M11" s="47"/>
    </row>
    <row r="12" spans="1:13" s="43" customFormat="1" ht="24.75" customHeight="1">
      <c r="A12" s="431">
        <v>3</v>
      </c>
      <c r="B12" s="514" t="str">
        <f>Translations!$B$37</f>
        <v>Rozporządzenie w sprawie monitorowania i raportowania (rozporządzenie Komisji (UE) nr 601/2012, zwane dalej rozporządzeniem „MRR”) określa dalsze wymogi dotyczące monitorowania i raportowania. Rozporządzenie MRR jest dostępne pod adresem:</v>
      </c>
      <c r="C12" s="514"/>
      <c r="D12" s="514"/>
      <c r="E12" s="514"/>
      <c r="F12" s="514"/>
      <c r="G12" s="514"/>
      <c r="H12" s="514"/>
      <c r="I12" s="514"/>
      <c r="J12" s="514"/>
      <c r="K12" s="514"/>
      <c r="L12" s="514"/>
      <c r="M12" s="47"/>
    </row>
    <row r="13" spans="1:13" s="43" customFormat="1" ht="12.75" customHeight="1">
      <c r="A13" s="431"/>
      <c r="B13" s="521" t="str">
        <f>Translations!$B$854</f>
        <v>https://eur-lex.europa.eu/eli/reg/2012/601</v>
      </c>
      <c r="C13" s="521"/>
      <c r="D13" s="521"/>
      <c r="E13" s="521"/>
      <c r="F13" s="521"/>
      <c r="G13" s="521"/>
      <c r="H13" s="521"/>
      <c r="I13" s="521"/>
      <c r="J13" s="521"/>
      <c r="K13" s="521"/>
      <c r="L13" s="522"/>
      <c r="M13" s="47"/>
    </row>
    <row r="14" spans="1:13" s="43" customFormat="1" ht="51" customHeight="1">
      <c r="A14" s="431"/>
      <c r="B14" s="514" t="str">
        <f>Translations!$B$855</f>
        <v>Należy zauważyć, że Rozporządzenie MRR zostało poddane przeglądowi w grudniu 2018 r. Niektóre zmiany - włączając w to właściwe dla niniejszego formularza - mają zastosowanie od 1 stycznia 2019 r. Numery artykułów wymienione w tym formularzu odnoszą się do wersji Rozporządzenia MRR zmienionego Rozporządzeniem (UE) 2066/2018. Od 1 stycznia 2021 roku, Rozporządzenia (UE) 601/2012 będzie wycofane i zastąpione w całości przez Rozporządzenie 2066/2018.</v>
      </c>
      <c r="C14" s="514"/>
      <c r="D14" s="514"/>
      <c r="E14" s="514"/>
      <c r="F14" s="514"/>
      <c r="G14" s="514"/>
      <c r="H14" s="514"/>
      <c r="I14" s="514"/>
      <c r="J14" s="514"/>
      <c r="K14" s="514"/>
      <c r="L14" s="514"/>
      <c r="M14" s="47"/>
    </row>
    <row r="15" spans="1:13" s="43" customFormat="1" ht="38.25" customHeight="1">
      <c r="A15" s="431"/>
      <c r="B15" s="514" t="str">
        <f>Translations!$B$856</f>
        <v>Niektóre numery artykułów zmieniają się w wyniku ich przeniesienia do nowego Rozporządzenia MRR. W związku z tym, od 2021 roku numery artykułów muszą być identyfikowane przy wykorzystaniu tabeli przejścia zaprezentowanej w Załączniku XI do Rozporządzenia (UE) 2066/2018. Najnowsze Rozporządzenie (tzn. "nowe Rozporządzenie MRR") dostępne jest pod adresem:</v>
      </c>
      <c r="C15" s="514"/>
      <c r="D15" s="514"/>
      <c r="E15" s="514"/>
      <c r="F15" s="514"/>
      <c r="G15" s="514"/>
      <c r="H15" s="514"/>
      <c r="I15" s="514"/>
      <c r="J15" s="514"/>
      <c r="K15" s="514"/>
      <c r="L15" s="514"/>
      <c r="M15" s="47"/>
    </row>
    <row r="16" spans="1:13" s="43" customFormat="1" ht="12.75" customHeight="1">
      <c r="A16" s="431"/>
      <c r="B16" s="521" t="str">
        <f>Translations!$B$857</f>
        <v>http://data.europa.eu/eli/reg_impl/2018/2066/oj</v>
      </c>
      <c r="C16" s="558"/>
      <c r="D16" s="558"/>
      <c r="E16" s="558"/>
      <c r="F16" s="558"/>
      <c r="G16" s="558"/>
      <c r="H16" s="558"/>
      <c r="I16" s="558"/>
      <c r="J16" s="558"/>
      <c r="K16" s="558"/>
      <c r="L16" s="558"/>
      <c r="M16" s="47"/>
    </row>
    <row r="17" spans="1:13" s="43" customFormat="1" ht="12.75" customHeight="1">
      <c r="A17" s="431"/>
      <c r="B17" s="523"/>
      <c r="C17" s="524"/>
      <c r="D17" s="524"/>
      <c r="E17" s="524"/>
      <c r="F17" s="524"/>
      <c r="G17" s="524"/>
      <c r="H17" s="524"/>
      <c r="I17" s="524"/>
      <c r="J17" s="524"/>
      <c r="K17" s="524"/>
      <c r="L17" s="524"/>
      <c r="M17" s="47"/>
    </row>
    <row r="18" spans="1:13" s="43" customFormat="1" ht="12.75" customHeight="1">
      <c r="A18" s="431" t="s">
        <v>1188</v>
      </c>
      <c r="B18" s="563" t="str">
        <f>Translations!$B$858</f>
        <v>Informacja na temat mechanizmu CORSIA</v>
      </c>
      <c r="C18" s="564"/>
      <c r="D18" s="564"/>
      <c r="E18" s="564"/>
      <c r="F18" s="564"/>
      <c r="G18" s="564"/>
      <c r="H18" s="564"/>
      <c r="I18" s="564"/>
      <c r="J18" s="564"/>
      <c r="K18" s="564"/>
      <c r="L18" s="564"/>
      <c r="M18" s="47"/>
    </row>
    <row r="19" spans="1:13" s="43" customFormat="1" ht="38.25" customHeight="1">
      <c r="A19" s="431"/>
      <c r="B19" s="523" t="str">
        <f>Translations!$B$859</f>
        <v>W przypadku gdy w tym formularzu występuje odniesienie do „zasad CORSIA” lub „SARPs”, oznacza to „Międzynarodowe Standardy i Zalecane Praktyki, Ochrona Środowiska - Mechanizm Kompensacji i Redukcji Emisji dla Międzynarodowego Lotnictwa (CORSIA) (Załącznik 16,Tom IV do Konwencji o Międzynarodowym Lotnictwie Cywilnym).</v>
      </c>
      <c r="C19" s="557"/>
      <c r="D19" s="557"/>
      <c r="E19" s="557"/>
      <c r="F19" s="557"/>
      <c r="G19" s="557"/>
      <c r="H19" s="557"/>
      <c r="I19" s="557"/>
      <c r="J19" s="557"/>
      <c r="K19" s="557"/>
      <c r="L19" s="557"/>
      <c r="M19" s="47"/>
    </row>
    <row r="20" spans="1:13" s="43" customFormat="1" ht="25.5" customHeight="1">
      <c r="A20" s="431"/>
      <c r="B20" s="523" t="str">
        <f>Translations!$B$860</f>
        <v>SARPs są uzupełnione „Środowiskowym Podręcznikiem Technicznym, Tom IV - Mechanizm Kompensacji i Redukcji Emisji dla Międzynarodowego Lotnictwa (CORSIA)” (Doc 9501, zwany „ETM”) i dalsze „Elementy wdrażania ICAO CORSIA”.</v>
      </c>
      <c r="C20" s="557"/>
      <c r="D20" s="557"/>
      <c r="E20" s="557"/>
      <c r="F20" s="557"/>
      <c r="G20" s="557"/>
      <c r="H20" s="557"/>
      <c r="I20" s="557"/>
      <c r="J20" s="557"/>
      <c r="K20" s="557"/>
      <c r="L20" s="557"/>
      <c r="M20" s="47"/>
    </row>
    <row r="21" spans="1:13" s="43" customFormat="1" ht="12.75" customHeight="1">
      <c r="A21" s="431"/>
      <c r="B21" s="523" t="str">
        <f>Translations!$B$861</f>
        <v>SARPs,  ETM i wszystkie Elementy Implementacyjne dostępne są pod następujący adresem:</v>
      </c>
      <c r="C21" s="557"/>
      <c r="D21" s="557"/>
      <c r="E21" s="557"/>
      <c r="F21" s="557"/>
      <c r="G21" s="557"/>
      <c r="H21" s="557"/>
      <c r="I21" s="557"/>
      <c r="J21" s="557"/>
      <c r="K21" s="557"/>
      <c r="L21" s="557"/>
      <c r="M21" s="47"/>
    </row>
    <row r="22" spans="1:13" s="43" customFormat="1" ht="12.75" customHeight="1">
      <c r="A22" s="431"/>
      <c r="B22" s="521" t="str">
        <f>Translations!$B$862</f>
        <v>https://www.icao.int/environmental-protection/CORSIA/Pages/default.aspx</v>
      </c>
      <c r="C22" s="521"/>
      <c r="D22" s="521"/>
      <c r="E22" s="521"/>
      <c r="F22" s="521"/>
      <c r="G22" s="521"/>
      <c r="H22" s="521"/>
      <c r="I22" s="521"/>
      <c r="J22" s="521"/>
      <c r="K22" s="521"/>
      <c r="L22" s="522"/>
      <c r="M22" s="47"/>
    </row>
    <row r="23" spans="1:13" s="43" customFormat="1" ht="25.5" customHeight="1">
      <c r="A23" s="431"/>
      <c r="B23" s="523" t="str">
        <f>Translations!$B$863</f>
        <v>Zgodnie z postanowieniami rozporządzeń MRR i AVR,  przy zgłaszaniu emisji stosowane muszą być specyficzne formularze unijne, a nie formularze znajdujące się w ramach dokumentów SARP i ETM.</v>
      </c>
      <c r="C23" s="524"/>
      <c r="D23" s="524"/>
      <c r="E23" s="524"/>
      <c r="F23" s="524"/>
      <c r="G23" s="524"/>
      <c r="H23" s="524"/>
      <c r="I23" s="524"/>
      <c r="J23" s="524"/>
      <c r="K23" s="524"/>
      <c r="L23" s="524"/>
      <c r="M23" s="47"/>
    </row>
    <row r="24" spans="1:13" s="43" customFormat="1" ht="12.75" customHeight="1">
      <c r="A24" s="431"/>
      <c r="B24" s="295"/>
      <c r="C24" s="428"/>
      <c r="D24" s="428"/>
      <c r="E24" s="428"/>
      <c r="F24" s="428"/>
      <c r="G24" s="428"/>
      <c r="H24" s="428"/>
      <c r="I24" s="428"/>
      <c r="J24" s="428"/>
      <c r="K24" s="428"/>
      <c r="L24" s="428"/>
      <c r="M24" s="47"/>
    </row>
    <row r="25" spans="1:13" s="43" customFormat="1" ht="12.75" customHeight="1">
      <c r="A25" s="431" t="s">
        <v>1190</v>
      </c>
      <c r="B25" s="563" t="str">
        <f>Translations!$B$864</f>
        <v>Zakres i znaczenie</v>
      </c>
      <c r="C25" s="564"/>
      <c r="D25" s="564"/>
      <c r="E25" s="564"/>
      <c r="F25" s="564"/>
      <c r="G25" s="564"/>
      <c r="H25" s="564"/>
      <c r="I25" s="564"/>
      <c r="J25" s="564"/>
      <c r="K25" s="564"/>
      <c r="L25" s="564"/>
      <c r="M25" s="47"/>
    </row>
    <row r="26" spans="1:13" s="43" customFormat="1" ht="51" customHeight="1">
      <c r="A26" s="431">
        <v>1</v>
      </c>
      <c r="B26" s="523" t="str">
        <f>Translations!$B$865</f>
        <v>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(2) od (l) do (o) tego formularza.</v>
      </c>
      <c r="C26" s="524"/>
      <c r="D26" s="524"/>
      <c r="E26" s="524"/>
      <c r="F26" s="524"/>
      <c r="G26" s="524"/>
      <c r="H26" s="524"/>
      <c r="I26" s="524"/>
      <c r="J26" s="524"/>
      <c r="K26" s="524"/>
      <c r="L26" s="524"/>
      <c r="M26" s="47"/>
    </row>
    <row r="27" spans="1:13" s="43" customFormat="1" ht="38.25" customHeight="1">
      <c r="A27" s="431">
        <v>2</v>
      </c>
      <c r="B27" s="523" t="str">
        <f>Translations!$B$866</f>
        <v>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v>
      </c>
      <c r="C27" s="524"/>
      <c r="D27" s="524"/>
      <c r="E27" s="524"/>
      <c r="F27" s="524"/>
      <c r="G27" s="524"/>
      <c r="H27" s="524"/>
      <c r="I27" s="524"/>
      <c r="J27" s="524"/>
      <c r="K27" s="524"/>
      <c r="L27" s="524"/>
      <c r="M27" s="47"/>
    </row>
    <row r="28" spans="1:13" s="43" customFormat="1" ht="25.5" customHeight="1">
      <c r="A28" s="431"/>
      <c r="B28" s="430" t="s">
        <v>1195</v>
      </c>
      <c r="C28" s="523" t="str">
        <f>Translations!$B$867</f>
        <v>Komercyjni przewoźnicy lotniczy, obsługujący mniej niż 243 loty przez trzy kolejne czteromiesięczne okresy, lub obsługujący loty o całkowitej rocznej emisji poniżej 10 000 ton CO2 rocznie.</v>
      </c>
      <c r="D28" s="524"/>
      <c r="E28" s="524"/>
      <c r="F28" s="524"/>
      <c r="G28" s="524"/>
      <c r="H28" s="524"/>
      <c r="I28" s="524"/>
      <c r="J28" s="524"/>
      <c r="K28" s="524"/>
      <c r="L28" s="524"/>
      <c r="M28" s="47"/>
    </row>
    <row r="29" spans="1:13" s="43" customFormat="1" ht="12.75" customHeight="1">
      <c r="A29" s="431"/>
      <c r="B29" s="430" t="s">
        <v>1195</v>
      </c>
      <c r="C29" s="523" t="str">
        <f>Translations!$B$868</f>
        <v>Niekomercyjni przewoźnicy lotniczy, którzy emitują mniej niż 1 000 ton CO2 rocznie w ramach „pełnego zakresu” EU ETS.</v>
      </c>
      <c r="D29" s="524"/>
      <c r="E29" s="524"/>
      <c r="F29" s="524"/>
      <c r="G29" s="524"/>
      <c r="H29" s="524"/>
      <c r="I29" s="524"/>
      <c r="J29" s="524"/>
      <c r="K29" s="524"/>
      <c r="L29" s="524"/>
      <c r="M29" s="47"/>
    </row>
    <row r="30" spans="1:13" s="43" customFormat="1" ht="25.5" customHeight="1">
      <c r="A30" s="431">
        <v>3</v>
      </c>
      <c r="B30" s="523" t="str">
        <f>Translations!$B$869</f>
        <v>Należy zauważyć, że w ramach systemu EU ETS obowiązują uproszczone wymogi w zakresie monitorowania, raportowania i weryfikacji w przypadku podmiotów będących małymi emitentami. Formularz ten wskazuje, czy można korzystać z uproszczonych procedur (patrz rozdział 5 tego szablonu).</v>
      </c>
      <c r="C30" s="524"/>
      <c r="D30" s="524"/>
      <c r="E30" s="524"/>
      <c r="F30" s="524"/>
      <c r="G30" s="524"/>
      <c r="H30" s="524"/>
      <c r="I30" s="524"/>
      <c r="J30" s="524"/>
      <c r="K30" s="524"/>
      <c r="L30" s="524"/>
      <c r="M30" s="47"/>
    </row>
    <row r="31" spans="1:13" s="43" customFormat="1" ht="25.5" customHeight="1">
      <c r="A31" s="431"/>
      <c r="B31" s="523" t="str">
        <f>Translations!$B$870</f>
        <v>Więcej informacji, w szczególności dotyczących „pełnego” i „ograniczonego” zakresu oraz uproszczonych procedur, można znaleźć w Dokumencie nr 2 z wytycznymi do rozporządzenia MMR „Ogólne wytyczne dla operatorów statków powietrznych”, który można pobrać pod:</v>
      </c>
      <c r="C31" s="523"/>
      <c r="D31" s="523"/>
      <c r="E31" s="523"/>
      <c r="F31" s="523"/>
      <c r="G31" s="523"/>
      <c r="H31" s="523"/>
      <c r="I31" s="523"/>
      <c r="J31" s="523"/>
      <c r="K31" s="523"/>
      <c r="L31" s="523"/>
      <c r="M31" s="47"/>
    </row>
    <row r="32" spans="1:13" s="43" customFormat="1" ht="15" customHeight="1">
      <c r="A32" s="431"/>
      <c r="B32" s="521" t="str">
        <f>Translations!$B$871</f>
        <v>https://ec.europa.eu/clima/sites/clima/files/ets/monitoring/docs/gd2_guidance_aircraft_en.pdf</v>
      </c>
      <c r="C32" s="521"/>
      <c r="D32" s="521"/>
      <c r="E32" s="521"/>
      <c r="F32" s="521"/>
      <c r="G32" s="521"/>
      <c r="H32" s="521"/>
      <c r="I32" s="521"/>
      <c r="J32" s="521"/>
      <c r="K32" s="521"/>
      <c r="L32" s="522"/>
      <c r="M32" s="47"/>
    </row>
    <row r="33" spans="1:13" s="43" customFormat="1" ht="67.5" customHeight="1">
      <c r="A33" s="431">
        <v>4</v>
      </c>
      <c r="B33" s="523" t="str">
        <f>Translations!$B$872</f>
        <v>Operatorzy statków powietrznych podlegają pod mechanizm CORSIA i raportują danemu państwu członkowskiemu,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loty wykonywanych między lotniskami znajdującymi się w różnych państwach, jest większa niż 10 000 ton .</v>
      </c>
      <c r="C33" s="523"/>
      <c r="D33" s="523"/>
      <c r="E33" s="523"/>
      <c r="F33" s="523"/>
      <c r="G33" s="523"/>
      <c r="H33" s="523"/>
      <c r="I33" s="523"/>
      <c r="J33" s="523"/>
      <c r="K33" s="523"/>
      <c r="L33" s="523"/>
      <c r="M33" s="47"/>
    </row>
    <row r="34" spans="1:13" s="43" customFormat="1" ht="12.75" customHeight="1">
      <c r="A34" s="431"/>
      <c r="B34" s="295"/>
      <c r="C34" s="429"/>
      <c r="D34" s="429"/>
      <c r="E34" s="429"/>
      <c r="F34" s="429"/>
      <c r="G34" s="429"/>
      <c r="H34" s="429"/>
      <c r="I34" s="429"/>
      <c r="J34" s="429"/>
      <c r="K34" s="429"/>
      <c r="L34" s="429"/>
      <c r="M34" s="47"/>
    </row>
    <row r="35" spans="1:13" s="43" customFormat="1" ht="12.75" customHeight="1">
      <c r="A35" s="431" t="s">
        <v>1192</v>
      </c>
      <c r="B35" s="563" t="str">
        <f>Translations!$B$873</f>
        <v>Wytyczne dla niniejszego formularza</v>
      </c>
      <c r="C35" s="564"/>
      <c r="D35" s="564"/>
      <c r="E35" s="564"/>
      <c r="F35" s="564"/>
      <c r="G35" s="564"/>
      <c r="H35" s="564"/>
      <c r="I35" s="564"/>
      <c r="J35" s="564"/>
      <c r="K35" s="564"/>
      <c r="L35" s="564"/>
      <c r="M35" s="47"/>
    </row>
    <row r="36" spans="1:13" s="43" customFormat="1" ht="25.5" customHeight="1">
      <c r="A36" s="431">
        <v>1</v>
      </c>
      <c r="B36" s="514" t="str">
        <f>Translations!$B$39</f>
        <v>Artykuł 12 rozporządzenia MRR określa szczególne wymogi dotyczące treści i składania planu monitorowania oraz jego aktualizacji. Artykuł 12 określa znaczenie planu monitorowania w następujący sposób:</v>
      </c>
      <c r="C36" s="514"/>
      <c r="D36" s="514"/>
      <c r="E36" s="514"/>
      <c r="F36" s="514"/>
      <c r="G36" s="514"/>
      <c r="H36" s="514"/>
      <c r="I36" s="514"/>
      <c r="J36" s="514"/>
      <c r="K36" s="514"/>
      <c r="L36" s="514"/>
      <c r="M36" s="47"/>
    </row>
    <row r="37" spans="1:13" s="43" customFormat="1" ht="25.5" customHeight="1">
      <c r="A37" s="431"/>
      <c r="B37" s="534" t="str">
        <f>Translations!$B$40</f>
        <v>Plan monitorowania obejmuje szczegółową, pełną i przejrzystą dokumentację metodyki monitorowania konkretnej instalacji lub operatora statku powietrznego i zawiera co najmniej elementy określone w Załączniku I.</v>
      </c>
      <c r="C37" s="534"/>
      <c r="D37" s="534"/>
      <c r="E37" s="534"/>
      <c r="F37" s="534"/>
      <c r="G37" s="534"/>
      <c r="H37" s="534"/>
      <c r="I37" s="534"/>
      <c r="J37" s="534"/>
      <c r="K37" s="534"/>
      <c r="L37" s="534"/>
      <c r="M37" s="47"/>
    </row>
    <row r="38" spans="1:13" s="43" customFormat="1" ht="12.75">
      <c r="A38" s="431"/>
      <c r="B38" s="514" t="str">
        <f>Translations!$B$41</f>
        <v>Ponadto art. 74 ust. 1 stanowi, że:</v>
      </c>
      <c r="C38" s="514"/>
      <c r="D38" s="514"/>
      <c r="E38" s="514"/>
      <c r="F38" s="514"/>
      <c r="G38" s="514"/>
      <c r="H38" s="514"/>
      <c r="I38" s="514"/>
      <c r="J38" s="514"/>
      <c r="K38" s="514"/>
      <c r="L38" s="514"/>
      <c r="M38" s="47"/>
    </row>
    <row r="39" spans="1:13" s="43" customFormat="1" ht="80.25" customHeight="1">
      <c r="A39" s="431"/>
      <c r="B39" s="534" t="str">
        <f>Translations!$B$42</f>
        <v>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39" s="534"/>
      <c r="D39" s="534"/>
      <c r="E39" s="534"/>
      <c r="F39" s="534"/>
      <c r="G39" s="534"/>
      <c r="H39" s="534"/>
      <c r="I39" s="534"/>
      <c r="J39" s="534"/>
      <c r="K39" s="534"/>
      <c r="L39" s="534"/>
      <c r="M39" s="47"/>
    </row>
    <row r="40" spans="1:13" s="43" customFormat="1" ht="51" customHeight="1">
      <c r="A40" s="431">
        <v>2</v>
      </c>
      <c r="B40" s="514" t="str">
        <f>Translations!$B$43</f>
        <v>Niniejszy plik jest opracowanym przez Komisję Europejską wspomnianym formularzem do sporządzania planów monitorowania wielkości emisji operatorów statków powietrznych i zawiera wymogi określone w Załączniku I oraz dodatkowe wymogi mające pomóc operatorowi statku powietrznego w wykazaniu zgodności z rozporządzeniem MRR. 
W określonych warunkach opisanych poniżej mógł on zostać w ograniczonym stopniu zmieniony przez właściwy organ państwa członkowskiego. </v>
      </c>
      <c r="C40" s="514"/>
      <c r="D40" s="514"/>
      <c r="E40" s="514"/>
      <c r="F40" s="514"/>
      <c r="G40" s="514"/>
      <c r="H40" s="514"/>
      <c r="I40" s="514"/>
      <c r="J40" s="514"/>
      <c r="K40" s="514"/>
      <c r="L40" s="514"/>
      <c r="M40" s="47"/>
    </row>
    <row r="41" spans="1:13" s="43" customFormat="1" ht="25.5" customHeight="1">
      <c r="A41" s="431">
        <v>3</v>
      </c>
      <c r="B41" s="523" t="str">
        <f>Translations!$B$874</f>
        <v>Zgodnie z aktem delegowanym wydawanym na podstawie art. 28c Dyrektywy 2003/87/WE wzór ten ma być również wykorzystywany do sprawozdawczości w ramach mechanizmu CORSIA.</v>
      </c>
      <c r="C41" s="524"/>
      <c r="D41" s="524"/>
      <c r="E41" s="524"/>
      <c r="F41" s="524"/>
      <c r="G41" s="524"/>
      <c r="H41" s="524"/>
      <c r="I41" s="524"/>
      <c r="J41" s="524"/>
      <c r="K41" s="524"/>
      <c r="L41" s="524"/>
      <c r="M41" s="47"/>
    </row>
    <row r="42" spans="1:13" s="43" customFormat="1" ht="4.5" customHeight="1">
      <c r="A42" s="431"/>
      <c r="B42" s="295"/>
      <c r="C42" s="428"/>
      <c r="D42" s="428"/>
      <c r="E42" s="428"/>
      <c r="F42" s="428"/>
      <c r="G42" s="428"/>
      <c r="H42" s="428"/>
      <c r="I42" s="428"/>
      <c r="J42" s="428"/>
      <c r="K42" s="428"/>
      <c r="L42" s="428"/>
      <c r="M42" s="47"/>
    </row>
    <row r="43" spans="1:13" s="43" customFormat="1" ht="12.75" customHeight="1">
      <c r="A43" s="431">
        <v>4</v>
      </c>
      <c r="B43" s="514" t="str">
        <f>Translations!$B$832</f>
        <v>Niniejszy formularz planu monitorowania odzwierciedla stanowisko służb Komisji w momencie publikacji. </v>
      </c>
      <c r="C43" s="514"/>
      <c r="D43" s="514"/>
      <c r="E43" s="514"/>
      <c r="F43" s="514"/>
      <c r="G43" s="514"/>
      <c r="H43" s="514"/>
      <c r="I43" s="514"/>
      <c r="J43" s="514"/>
      <c r="K43" s="514"/>
      <c r="L43" s="514"/>
      <c r="M43" s="47"/>
    </row>
    <row r="44" spans="1:13" s="43" customFormat="1" ht="56.25" customHeight="1">
      <c r="A44" s="431"/>
      <c r="B44" s="560" t="str">
        <f>Translations!$B$875</f>
        <v>Jest to ostateczna wersja formularza planu monitorowania dla operatorów statków powietrznych datowana na 16 stycznia 2019 r. i zatwierdzona w pisemnej procedurze przez Komitet ds. Zmian Klimatu podczas posiedzenia w dniu 11 Stycznia 2019 r.</v>
      </c>
      <c r="C44" s="561"/>
      <c r="D44" s="561"/>
      <c r="E44" s="561"/>
      <c r="F44" s="561"/>
      <c r="G44" s="561"/>
      <c r="H44" s="561"/>
      <c r="I44" s="561"/>
      <c r="J44" s="561"/>
      <c r="K44" s="561"/>
      <c r="L44" s="562"/>
      <c r="M44" s="47"/>
    </row>
    <row r="45" spans="1:13" s="43" customFormat="1" ht="4.5" customHeight="1">
      <c r="A45" s="431"/>
      <c r="B45" s="1"/>
      <c r="C45" s="1"/>
      <c r="D45" s="1"/>
      <c r="E45" s="1"/>
      <c r="F45" s="1"/>
      <c r="G45" s="1"/>
      <c r="H45" s="1"/>
      <c r="I45" s="1"/>
      <c r="J45" s="1"/>
      <c r="K45" s="1"/>
      <c r="L45" s="1"/>
      <c r="M45" s="47"/>
    </row>
    <row r="46" spans="1:13" s="43" customFormat="1" ht="12.75" customHeight="1">
      <c r="A46" s="431">
        <v>5</v>
      </c>
      <c r="B46" s="514" t="str">
        <f>Translations!$B$44</f>
        <v>Wszystkie wytyczne Komisji dotyczące rozporządzenia w sprawie monitorowania i raportowania dostępne są pod adresem:</v>
      </c>
      <c r="C46" s="514"/>
      <c r="D46" s="514"/>
      <c r="E46" s="514"/>
      <c r="F46" s="514"/>
      <c r="G46" s="514"/>
      <c r="H46" s="514"/>
      <c r="I46" s="514"/>
      <c r="J46" s="514"/>
      <c r="K46" s="514"/>
      <c r="L46" s="514"/>
      <c r="M46" s="47"/>
    </row>
    <row r="47" spans="1:13" s="43" customFormat="1" ht="12.75" customHeight="1">
      <c r="A47" s="431"/>
      <c r="B47" s="566" t="str">
        <f>Translations!$B$876</f>
        <v>https://ec.europa.eu/clima/policies/ets/monitoring_en#tab-0-1 </v>
      </c>
      <c r="C47" s="566"/>
      <c r="D47" s="566"/>
      <c r="E47" s="566"/>
      <c r="F47" s="566"/>
      <c r="G47" s="566"/>
      <c r="H47" s="566"/>
      <c r="I47" s="566"/>
      <c r="J47" s="566"/>
      <c r="K47" s="566"/>
      <c r="L47" s="566"/>
      <c r="M47" s="47"/>
    </row>
    <row r="48" spans="1:13" s="43" customFormat="1" ht="4.5" customHeight="1">
      <c r="A48" s="433"/>
      <c r="B48" s="44"/>
      <c r="C48" s="44"/>
      <c r="D48" s="44"/>
      <c r="E48" s="44"/>
      <c r="F48" s="44"/>
      <c r="G48" s="44"/>
      <c r="H48" s="44"/>
      <c r="I48" s="44"/>
      <c r="J48" s="44"/>
      <c r="K48" s="44"/>
      <c r="L48" s="45"/>
      <c r="M48" s="42"/>
    </row>
    <row r="49" spans="1:12" ht="51" customHeight="1">
      <c r="A49" s="431">
        <v>6</v>
      </c>
      <c r="B49" s="519" t="str">
        <f>Translations!$B$877</f>
        <v>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v>
      </c>
      <c r="C49" s="518"/>
      <c r="D49" s="518"/>
      <c r="E49" s="518"/>
      <c r="F49" s="518"/>
      <c r="G49" s="518"/>
      <c r="H49" s="518"/>
      <c r="I49" s="518"/>
      <c r="J49" s="518"/>
      <c r="K49" s="518"/>
      <c r="L49" s="518"/>
    </row>
    <row r="50" spans="2:12" ht="26.25" customHeight="1">
      <c r="B50" s="517" t="str">
        <f>Translations!$B$878</f>
        <v>W związku z tym wszystkie odniesienia do państw członkowskich w niniejszym formularzu należy interpretować jako obejmujące wszystkie 31 państw EOG. Do EOG należy 28 państw członkowskich UE, Islandia, Liechtenstein i Norwegia.</v>
      </c>
      <c r="C50" s="517"/>
      <c r="D50" s="517"/>
      <c r="E50" s="517"/>
      <c r="F50" s="517"/>
      <c r="G50" s="517"/>
      <c r="H50" s="517"/>
      <c r="I50" s="517"/>
      <c r="J50" s="517"/>
      <c r="K50" s="517"/>
      <c r="L50" s="517"/>
    </row>
    <row r="51" spans="2:12" ht="12.75" customHeight="1">
      <c r="B51" s="77"/>
      <c r="C51" s="77"/>
      <c r="D51" s="77"/>
      <c r="E51" s="77"/>
      <c r="F51" s="77"/>
      <c r="G51" s="77"/>
      <c r="H51" s="77"/>
      <c r="I51" s="77"/>
      <c r="J51" s="77"/>
      <c r="K51" s="77"/>
      <c r="L51" s="77"/>
    </row>
    <row r="52" spans="1:13" s="78" customFormat="1" ht="15.75">
      <c r="A52" s="431">
        <v>7</v>
      </c>
      <c r="B52" s="516" t="str">
        <f>Translations!$B$48</f>
        <v>Przed wypełnieniem niniejszego dokumentu należy wykonać następujące czynności:</v>
      </c>
      <c r="C52" s="516"/>
      <c r="D52" s="516"/>
      <c r="E52" s="516"/>
      <c r="F52" s="516"/>
      <c r="G52" s="516"/>
      <c r="H52" s="516"/>
      <c r="I52" s="516"/>
      <c r="J52" s="516"/>
      <c r="K52" s="516"/>
      <c r="L52" s="516"/>
      <c r="M52" s="74"/>
    </row>
    <row r="53" spans="2:12" ht="53.25" customHeight="1">
      <c r="B53" s="79" t="s">
        <v>255</v>
      </c>
      <c r="C53" s="517" t="str">
        <f>Translations!$B$879</f>
        <v>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v>
      </c>
      <c r="D53" s="518"/>
      <c r="E53" s="518"/>
      <c r="F53" s="518"/>
      <c r="G53" s="518"/>
      <c r="H53" s="518"/>
      <c r="I53" s="518"/>
      <c r="J53" s="518"/>
      <c r="K53" s="518"/>
      <c r="L53" s="518"/>
    </row>
    <row r="54" spans="2:12" ht="30" customHeight="1">
      <c r="B54" s="79"/>
      <c r="C54" s="517" t="str">
        <f>Translations!$B$880</f>
        <v>Jeżeli operator statków powietrznych nie figuruje na tej liście, nadal może podlegać raportowaniu w ramach mechanizmu CORSIA do państwa członkowskiego na podstawie kryteriów, o których mowa w pkt III (4) powyżej.</v>
      </c>
      <c r="D54" s="518"/>
      <c r="E54" s="518"/>
      <c r="F54" s="518"/>
      <c r="G54" s="518"/>
      <c r="H54" s="518"/>
      <c r="I54" s="518"/>
      <c r="J54" s="518"/>
      <c r="K54" s="518"/>
      <c r="L54" s="518"/>
    </row>
    <row r="55" spans="2:12" ht="29.25" customHeight="1">
      <c r="B55" s="79" t="s">
        <v>258</v>
      </c>
      <c r="C55" s="518" t="str">
        <f>Translations!$B$50</f>
        <v>Należy zidentyfikować właściwy organ odpowiedzialny za dany przypadek w tym administrującym państwie członkowskim (w państwie członkowskim może być więcej niż jeden właściwy organ). </v>
      </c>
      <c r="D55" s="518"/>
      <c r="E55" s="518"/>
      <c r="F55" s="518"/>
      <c r="G55" s="518"/>
      <c r="H55" s="518"/>
      <c r="I55" s="518"/>
      <c r="J55" s="518"/>
      <c r="K55" s="518"/>
      <c r="L55" s="518"/>
    </row>
    <row r="56" spans="2:12" ht="30.75" customHeight="1">
      <c r="B56" s="79" t="s">
        <v>296</v>
      </c>
      <c r="C56" s="518" t="str">
        <f>Translations!$B$51</f>
        <v>Należy sprawdzić na stronie internetowej właściwego organu lub skontaktować się z nim bezpośrednio w celu ustalenia, czy posiadana wersja formularza jest prawidłowa . Wersja formularza jest wyraźnie wskazana na stronie tytułowej niniejszego dokumentu.</v>
      </c>
      <c r="D56" s="518"/>
      <c r="E56" s="518"/>
      <c r="F56" s="518"/>
      <c r="G56" s="518"/>
      <c r="H56" s="518"/>
      <c r="I56" s="518"/>
      <c r="J56" s="518"/>
      <c r="K56" s="518"/>
      <c r="L56" s="518"/>
    </row>
    <row r="57" spans="2:12" ht="29.25" customHeight="1">
      <c r="B57" s="79" t="s">
        <v>260</v>
      </c>
      <c r="C57" s="519" t="str">
        <f>Translations!$B$52</f>
        <v>Niektóre państwa członkowskie mogą wymagać korzystania z innego systemu, np. formularza internetowego zamiast arkusza kalkulacyjnego. Proszę sprawdzić wymagania administrującego państwa członkowskiego. W takim przypadku właściwy organ udzieli dalszych informacji.</v>
      </c>
      <c r="D57" s="518"/>
      <c r="E57" s="518"/>
      <c r="F57" s="518"/>
      <c r="G57" s="518"/>
      <c r="H57" s="518"/>
      <c r="I57" s="518"/>
      <c r="J57" s="518"/>
      <c r="K57" s="518"/>
      <c r="L57" s="518"/>
    </row>
    <row r="58" spans="1:13" s="43" customFormat="1" ht="12.75">
      <c r="A58" s="433"/>
      <c r="B58" s="46" t="s">
        <v>261</v>
      </c>
      <c r="C58" s="514" t="str">
        <f>Translations!$B$53</f>
        <v>Przed wypełnieniem formularza proszę uważnie przeczytać poniższe instrukcje.</v>
      </c>
      <c r="D58" s="514"/>
      <c r="E58" s="514"/>
      <c r="F58" s="514"/>
      <c r="G58" s="514"/>
      <c r="H58" s="514"/>
      <c r="I58" s="514"/>
      <c r="J58" s="514"/>
      <c r="K58" s="514"/>
      <c r="L58" s="514"/>
      <c r="M58" s="42"/>
    </row>
    <row r="59" spans="2:12" ht="12.75">
      <c r="B59" s="518"/>
      <c r="C59" s="518"/>
      <c r="D59" s="518"/>
      <c r="E59" s="518"/>
      <c r="F59" s="518"/>
      <c r="G59" s="518"/>
      <c r="H59" s="518"/>
      <c r="I59" s="518"/>
      <c r="J59" s="518"/>
      <c r="K59" s="518"/>
      <c r="L59" s="518"/>
    </row>
    <row r="60" spans="1:12" ht="15" customHeight="1">
      <c r="A60" s="431">
        <v>8</v>
      </c>
      <c r="B60" s="515" t="str">
        <f>Translations!$B$54</f>
        <v>Niniejszy plan monitorowania należy przedłożyć właściwemu organowi pod adresem:</v>
      </c>
      <c r="C60" s="515"/>
      <c r="D60" s="515"/>
      <c r="E60" s="515"/>
      <c r="F60" s="515"/>
      <c r="G60" s="515"/>
      <c r="H60" s="515"/>
      <c r="I60" s="515"/>
      <c r="J60" s="515"/>
      <c r="K60" s="515"/>
      <c r="L60" s="515"/>
    </row>
    <row r="61" spans="2:12" ht="12.75">
      <c r="B61" s="81"/>
      <c r="C61" s="81"/>
      <c r="D61" s="81"/>
      <c r="E61" s="81"/>
      <c r="F61" s="81"/>
      <c r="G61" s="81"/>
      <c r="H61" s="81"/>
      <c r="I61" s="81"/>
      <c r="J61" s="81"/>
      <c r="K61" s="81"/>
      <c r="L61" s="82"/>
    </row>
    <row r="62" spans="2:12" ht="12.75">
      <c r="B62" s="81"/>
      <c r="C62" s="81"/>
      <c r="D62" s="81"/>
      <c r="E62" s="525" t="str">
        <f>Translations!$B$55</f>
        <v>Ministerstwo Środowiska
ul. Wawelska 52/54
00-922 Warszawa</v>
      </c>
      <c r="F62" s="526"/>
      <c r="G62" s="526"/>
      <c r="H62" s="527"/>
      <c r="I62" s="81"/>
      <c r="J62" s="81"/>
      <c r="K62" s="81"/>
      <c r="L62" s="82"/>
    </row>
    <row r="63" spans="2:12" ht="12.75">
      <c r="B63" s="81"/>
      <c r="C63" s="81"/>
      <c r="D63" s="81"/>
      <c r="E63" s="528"/>
      <c r="F63" s="529"/>
      <c r="G63" s="529"/>
      <c r="H63" s="530"/>
      <c r="I63" s="81"/>
      <c r="J63" s="81"/>
      <c r="K63" s="81"/>
      <c r="L63" s="82"/>
    </row>
    <row r="64" spans="2:12" ht="12.75">
      <c r="B64" s="81"/>
      <c r="C64" s="81"/>
      <c r="D64" s="81"/>
      <c r="E64" s="528"/>
      <c r="F64" s="529"/>
      <c r="G64" s="529"/>
      <c r="H64" s="530"/>
      <c r="I64" s="81"/>
      <c r="J64" s="81"/>
      <c r="K64" s="81"/>
      <c r="L64" s="82"/>
    </row>
    <row r="65" spans="2:12" ht="12.75">
      <c r="B65" s="81"/>
      <c r="D65" s="81"/>
      <c r="E65" s="528"/>
      <c r="F65" s="529"/>
      <c r="G65" s="529"/>
      <c r="H65" s="530"/>
      <c r="I65" s="81"/>
      <c r="J65" s="81"/>
      <c r="K65" s="81"/>
      <c r="L65" s="82"/>
    </row>
    <row r="66" spans="2:12" ht="12.75">
      <c r="B66" s="81"/>
      <c r="C66" s="81"/>
      <c r="D66" s="81"/>
      <c r="E66" s="528"/>
      <c r="F66" s="529"/>
      <c r="G66" s="529"/>
      <c r="H66" s="530"/>
      <c r="I66" s="81"/>
      <c r="J66" s="81"/>
      <c r="K66" s="81"/>
      <c r="L66" s="82"/>
    </row>
    <row r="67" spans="2:12" ht="12.75">
      <c r="B67" s="81"/>
      <c r="C67" s="81"/>
      <c r="D67" s="81"/>
      <c r="E67" s="528"/>
      <c r="F67" s="529"/>
      <c r="G67" s="529"/>
      <c r="H67" s="530"/>
      <c r="I67" s="81"/>
      <c r="J67" s="81"/>
      <c r="K67" s="81"/>
      <c r="L67" s="82"/>
    </row>
    <row r="68" spans="2:12" ht="12.75">
      <c r="B68" s="81"/>
      <c r="C68" s="81"/>
      <c r="D68" s="81"/>
      <c r="E68" s="528"/>
      <c r="F68" s="529"/>
      <c r="G68" s="529"/>
      <c r="H68" s="530"/>
      <c r="I68" s="81"/>
      <c r="J68" s="81"/>
      <c r="K68" s="81"/>
      <c r="L68" s="82"/>
    </row>
    <row r="69" spans="2:12" ht="12.75">
      <c r="B69" s="81"/>
      <c r="C69" s="81"/>
      <c r="D69" s="81"/>
      <c r="E69" s="531"/>
      <c r="F69" s="532"/>
      <c r="G69" s="532"/>
      <c r="H69" s="533"/>
      <c r="I69" s="81"/>
      <c r="J69" s="81"/>
      <c r="K69" s="81"/>
      <c r="L69" s="82"/>
    </row>
    <row r="70" spans="2:12" ht="12.75">
      <c r="B70" s="81"/>
      <c r="C70" s="81"/>
      <c r="D70" s="81"/>
      <c r="E70" s="81"/>
      <c r="F70" s="81"/>
      <c r="G70" s="81"/>
      <c r="H70" s="81"/>
      <c r="I70" s="81"/>
      <c r="J70" s="81"/>
      <c r="K70" s="81"/>
      <c r="L70" s="82"/>
    </row>
    <row r="71" spans="1:12" ht="65.25" customHeight="1">
      <c r="A71" s="431">
        <v>9</v>
      </c>
      <c r="B71" s="519" t="str">
        <f>Translations!$B$56</f>
        <v>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v>
      </c>
      <c r="C71" s="518"/>
      <c r="D71" s="518"/>
      <c r="E71" s="518"/>
      <c r="F71" s="518"/>
      <c r="G71" s="518"/>
      <c r="H71" s="518"/>
      <c r="I71" s="518"/>
      <c r="J71" s="518"/>
      <c r="K71" s="518"/>
      <c r="L71" s="518"/>
    </row>
    <row r="72" spans="1:12" ht="51.75" customHeight="1">
      <c r="A72" s="431">
        <v>10</v>
      </c>
      <c r="B72" s="519" t="str">
        <f>Translations!$B$57</f>
        <v>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v>
      </c>
      <c r="C72" s="518"/>
      <c r="D72" s="518"/>
      <c r="E72" s="518"/>
      <c r="F72" s="518"/>
      <c r="G72" s="518"/>
      <c r="H72" s="518"/>
      <c r="I72" s="518"/>
      <c r="J72" s="518"/>
      <c r="K72" s="518"/>
      <c r="L72" s="518"/>
    </row>
    <row r="73" spans="1:12" ht="12.75" customHeight="1">
      <c r="A73" s="431">
        <v>11</v>
      </c>
      <c r="B73" s="519" t="str">
        <f>Translations!$B$58</f>
        <v>Wszystkie zmiany planu monitorowania należy wprowadzać oraz rejestrować zgodnie z art. 16 rozporządzenia MRR.</v>
      </c>
      <c r="C73" s="520"/>
      <c r="D73" s="520"/>
      <c r="E73" s="520"/>
      <c r="F73" s="520"/>
      <c r="G73" s="520"/>
      <c r="H73" s="520"/>
      <c r="I73" s="520"/>
      <c r="J73" s="520"/>
      <c r="K73" s="520"/>
      <c r="L73" s="520"/>
    </row>
    <row r="74" spans="1:12" ht="33" customHeight="1">
      <c r="A74" s="431">
        <v>12</v>
      </c>
      <c r="B74" s="518" t="str">
        <f>Translations!$B$59</f>
        <v>Jeżeli potrzebna jest pomoc w wypełnianiu planu monitorowania, należy skontaktować się z właściwym organem. Niektóre państwa członkowskie opracowały wytyczne, które mogą się okazać przydatne.</v>
      </c>
      <c r="C74" s="518"/>
      <c r="D74" s="518"/>
      <c r="E74" s="518"/>
      <c r="F74" s="518"/>
      <c r="G74" s="518"/>
      <c r="H74" s="518"/>
      <c r="I74" s="518"/>
      <c r="J74" s="518"/>
      <c r="K74" s="518"/>
      <c r="L74" s="518"/>
    </row>
    <row r="75" spans="1:12" ht="66" customHeight="1">
      <c r="A75" s="431">
        <v>13</v>
      </c>
      <c r="B75" s="565" t="str">
        <f>Translations!$B$60</f>
        <v>Oświadczenie o poufności – 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75" s="487"/>
      <c r="D75" s="487"/>
      <c r="E75" s="487"/>
      <c r="F75" s="487"/>
      <c r="G75" s="487"/>
      <c r="H75" s="487"/>
      <c r="I75" s="487"/>
      <c r="J75" s="487"/>
      <c r="K75" s="487"/>
      <c r="L75" s="487"/>
    </row>
    <row r="77" spans="1:12" ht="15.75">
      <c r="A77" s="431">
        <v>14</v>
      </c>
      <c r="B77" s="543" t="str">
        <f>Translations!$B$61</f>
        <v>Źródła informacji:</v>
      </c>
      <c r="C77" s="543"/>
      <c r="D77" s="543"/>
      <c r="E77" s="543"/>
      <c r="F77" s="543"/>
      <c r="G77" s="543"/>
      <c r="H77" s="543"/>
      <c r="I77" s="543"/>
      <c r="J77" s="543"/>
      <c r="K77" s="543"/>
      <c r="L77" s="543"/>
    </row>
    <row r="78" ht="12.75">
      <c r="B78" s="84" t="str">
        <f>Translations!$B$62</f>
        <v>Strony internetowe UE:</v>
      </c>
    </row>
    <row r="79" spans="1:13" s="43" customFormat="1" ht="12.75">
      <c r="A79" s="433"/>
      <c r="B79" s="52" t="str">
        <f>Translations!$B$63</f>
        <v>Strony internetowe UE:</v>
      </c>
      <c r="C79" s="44"/>
      <c r="D79" s="547" t="str">
        <f>Translations!$B$64</f>
        <v>http://eur-lex.europa.eu/en/index.htm </v>
      </c>
      <c r="E79" s="548"/>
      <c r="F79" s="548"/>
      <c r="G79" s="548"/>
      <c r="H79" s="548"/>
      <c r="I79" s="548"/>
      <c r="J79" s="44"/>
      <c r="K79" s="44"/>
      <c r="L79" s="45"/>
      <c r="M79" s="42"/>
    </row>
    <row r="80" spans="1:13" s="43" customFormat="1" ht="12.75">
      <c r="A80" s="433"/>
      <c r="B80" s="52" t="str">
        <f>Translations!$B$65</f>
        <v>EU ETS ogólnie:</v>
      </c>
      <c r="C80" s="44"/>
      <c r="D80" s="513" t="str">
        <f>Translations!$B$66</f>
        <v>http://ec.europa.eu/clima/policies/ets/index_en.htm</v>
      </c>
      <c r="E80" s="488"/>
      <c r="F80" s="488"/>
      <c r="G80" s="488"/>
      <c r="H80" s="488"/>
      <c r="I80" s="488"/>
      <c r="J80" s="44"/>
      <c r="K80" s="44"/>
      <c r="L80" s="45"/>
      <c r="M80" s="42"/>
    </row>
    <row r="81" spans="1:13" s="43" customFormat="1" ht="12.75" customHeight="1">
      <c r="A81" s="433"/>
      <c r="B81" s="54" t="str">
        <f>Translations!$B$67</f>
        <v>EU ETS w odniesieniu do lotnictwa: </v>
      </c>
      <c r="C81" s="44"/>
      <c r="D81" s="513" t="str">
        <f>Translations!$B$68</f>
        <v>http://ec.europa.eu/clima/policies/transport/aviation/index_en.htm</v>
      </c>
      <c r="E81" s="488"/>
      <c r="F81" s="488"/>
      <c r="G81" s="488"/>
      <c r="H81" s="488"/>
      <c r="I81" s="488"/>
      <c r="J81" s="44"/>
      <c r="K81" s="44"/>
      <c r="L81" s="45"/>
      <c r="M81" s="42"/>
    </row>
    <row r="82" spans="1:13" s="43" customFormat="1" ht="12.75">
      <c r="A82" s="433"/>
      <c r="B82" s="52" t="str">
        <f>Translations!$B$69</f>
        <v>Monitorowanie i raportowanie w EU ETS: </v>
      </c>
      <c r="C82" s="44"/>
      <c r="D82" s="44"/>
      <c r="E82" s="44"/>
      <c r="F82" s="44"/>
      <c r="G82" s="44"/>
      <c r="H82" s="44"/>
      <c r="I82" s="44"/>
      <c r="J82" s="44"/>
      <c r="K82" s="44"/>
      <c r="L82" s="45"/>
      <c r="M82" s="42"/>
    </row>
    <row r="83" spans="1:13" s="43" customFormat="1" ht="12.75">
      <c r="A83" s="433"/>
      <c r="B83" s="52"/>
      <c r="C83" s="44"/>
      <c r="D83" s="559" t="str">
        <f>Translations!$B$45</f>
        <v>http://ec.europa.eu/clima/policies/ets/monitoring/index_en.htm</v>
      </c>
      <c r="E83" s="548"/>
      <c r="F83" s="548"/>
      <c r="G83" s="548"/>
      <c r="H83" s="548"/>
      <c r="I83" s="548"/>
      <c r="J83" s="44"/>
      <c r="K83" s="44"/>
      <c r="L83" s="45"/>
      <c r="M83" s="42"/>
    </row>
    <row r="84" spans="1:13" s="43" customFormat="1" ht="12.75">
      <c r="A84" s="433"/>
      <c r="B84" s="52"/>
      <c r="C84" s="44"/>
      <c r="D84" s="50"/>
      <c r="E84" s="51"/>
      <c r="F84" s="51"/>
      <c r="G84" s="51"/>
      <c r="H84" s="51"/>
      <c r="I84" s="51"/>
      <c r="J84" s="44"/>
      <c r="K84" s="44"/>
      <c r="L84" s="45"/>
      <c r="M84" s="42"/>
    </row>
    <row r="85" ht="12.75">
      <c r="B85" s="84" t="str">
        <f>Translations!$B$70</f>
        <v>Inne strony internetowe:</v>
      </c>
    </row>
    <row r="86" spans="2:9" ht="12.75">
      <c r="B86" s="85" t="str">
        <f>Translations!$B$71</f>
        <v>www.mos.gov.pl; www.kobize.pl</v>
      </c>
      <c r="C86" s="85"/>
      <c r="D86" s="85"/>
      <c r="E86" s="85"/>
      <c r="F86" s="85"/>
      <c r="G86" s="85"/>
      <c r="H86" s="85"/>
      <c r="I86" s="85"/>
    </row>
    <row r="87" spans="2:9" ht="12.75">
      <c r="B87" s="85"/>
      <c r="C87" s="85"/>
      <c r="D87" s="85"/>
      <c r="E87" s="85"/>
      <c r="F87" s="85"/>
      <c r="G87" s="85"/>
      <c r="H87" s="85"/>
      <c r="I87" s="85"/>
    </row>
    <row r="88" ht="12.75">
      <c r="B88" s="75" t="str">
        <f>Translations!$B$72</f>
        <v>Pomoc techniczna:</v>
      </c>
    </row>
    <row r="89" spans="2:9" ht="12.75">
      <c r="B89" s="85" t="str">
        <f>Translations!$B$73</f>
        <v>www.kobize.pl</v>
      </c>
      <c r="C89" s="85"/>
      <c r="D89" s="85"/>
      <c r="E89" s="85"/>
      <c r="F89" s="85"/>
      <c r="G89" s="85"/>
      <c r="H89" s="85"/>
      <c r="I89" s="85"/>
    </row>
    <row r="90" spans="2:9" ht="12.75">
      <c r="B90" s="85"/>
      <c r="C90" s="85"/>
      <c r="D90" s="85"/>
      <c r="E90" s="85"/>
      <c r="F90" s="85"/>
      <c r="G90" s="85"/>
      <c r="H90" s="85"/>
      <c r="I90" s="85"/>
    </row>
    <row r="93" spans="1:12" ht="15.75">
      <c r="A93" s="431">
        <v>15</v>
      </c>
      <c r="B93" s="543" t="str">
        <f>Translations!$B$74</f>
        <v>Sposób korzystania z formularza:</v>
      </c>
      <c r="C93" s="543"/>
      <c r="D93" s="543"/>
      <c r="E93" s="543"/>
      <c r="F93" s="543"/>
      <c r="G93" s="543"/>
      <c r="H93" s="543"/>
      <c r="I93" s="543"/>
      <c r="J93" s="543"/>
      <c r="K93" s="543"/>
      <c r="L93" s="543"/>
    </row>
    <row r="94" spans="2:12" ht="53.25" customHeight="1">
      <c r="B94" s="487" t="str">
        <f>Translations!$B$75</f>
        <v>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v>
      </c>
      <c r="C94" s="487"/>
      <c r="D94" s="487"/>
      <c r="E94" s="487"/>
      <c r="F94" s="487"/>
      <c r="G94" s="487"/>
      <c r="H94" s="487"/>
      <c r="I94" s="487"/>
      <c r="J94" s="487"/>
      <c r="K94" s="487"/>
      <c r="L94" s="544"/>
    </row>
    <row r="95" spans="2:12" ht="25.5" customHeight="1">
      <c r="B95" s="518" t="str">
        <f>Translations!$B$881</f>
        <v>Jeśli operator zobowiązany jest przedłożyć plan monitorowania emisji tylko dla celów mechanizmu CORSIA, ale nie na potrzeby systemu EU ETS, nie potrzebuje planu monitorowania tonokilometrów. W związku z tym plan monitorowania emisji musi zostać wypełniony całkowicie.</v>
      </c>
      <c r="C95" s="524"/>
      <c r="D95" s="524"/>
      <c r="E95" s="524"/>
      <c r="F95" s="524"/>
      <c r="G95" s="524"/>
      <c r="H95" s="524"/>
      <c r="I95" s="524"/>
      <c r="J95" s="524"/>
      <c r="K95" s="524"/>
      <c r="L95" s="524"/>
    </row>
    <row r="96" spans="2:12" ht="4.5" customHeight="1">
      <c r="B96" s="272"/>
      <c r="C96" s="428"/>
      <c r="D96" s="428"/>
      <c r="E96" s="428"/>
      <c r="F96" s="428"/>
      <c r="G96" s="428"/>
      <c r="H96" s="428"/>
      <c r="I96" s="428"/>
      <c r="J96" s="428"/>
      <c r="K96" s="428"/>
      <c r="L96" s="428"/>
    </row>
    <row r="97" spans="1:13" s="81" customFormat="1" ht="38.25" customHeight="1">
      <c r="A97" s="431"/>
      <c r="B97" s="487" t="str">
        <f>Translations!$B$76</f>
        <v>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v>
      </c>
      <c r="C97" s="487"/>
      <c r="D97" s="487"/>
      <c r="E97" s="487"/>
      <c r="F97" s="487"/>
      <c r="G97" s="487"/>
      <c r="H97" s="487"/>
      <c r="I97" s="487"/>
      <c r="J97" s="487"/>
      <c r="K97" s="487"/>
      <c r="L97" s="544"/>
      <c r="M97" s="74"/>
    </row>
    <row r="98" spans="1:13" s="81" customFormat="1" ht="53.25" customHeight="1">
      <c r="A98" s="431"/>
      <c r="B98" s="487" t="str">
        <f>Translations!$B$77</f>
        <v>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v>
      </c>
      <c r="C98" s="487"/>
      <c r="D98" s="487"/>
      <c r="E98" s="487"/>
      <c r="F98" s="487"/>
      <c r="G98" s="487"/>
      <c r="H98" s="487"/>
      <c r="I98" s="487"/>
      <c r="J98" s="487"/>
      <c r="K98" s="487"/>
      <c r="L98" s="544"/>
      <c r="M98" s="74"/>
    </row>
    <row r="99" spans="1:13" s="81" customFormat="1" ht="12.75">
      <c r="A99" s="431"/>
      <c r="B99" s="545" t="str">
        <f>Translations!$B$78</f>
        <v>Legenda kolorów i czcionek:</v>
      </c>
      <c r="C99" s="545"/>
      <c r="D99" s="545"/>
      <c r="E99" s="545"/>
      <c r="F99" s="545"/>
      <c r="G99" s="545"/>
      <c r="H99" s="545"/>
      <c r="I99" s="545"/>
      <c r="J99" s="545"/>
      <c r="K99" s="545"/>
      <c r="L99" s="546"/>
      <c r="M99" s="74"/>
    </row>
    <row r="100" spans="1:12" s="43" customFormat="1" ht="12.75">
      <c r="A100" s="434"/>
      <c r="C100" s="522" t="str">
        <f>Translations!$B$79</f>
        <v>Czarny tekst pogrubiony:</v>
      </c>
      <c r="D100" s="490"/>
      <c r="E100" s="535" t="str">
        <f>Translations!$B$80</f>
        <v>Tekst ten pochodzi z formularza Komisji. Należy pozostawić go bez zmian.</v>
      </c>
      <c r="F100" s="535"/>
      <c r="G100" s="535"/>
      <c r="H100" s="535"/>
      <c r="I100" s="535"/>
      <c r="J100" s="535"/>
      <c r="K100" s="535"/>
      <c r="L100" s="536"/>
    </row>
    <row r="101" spans="1:12" s="43" customFormat="1" ht="25.5" customHeight="1">
      <c r="A101" s="434"/>
      <c r="C101" s="541" t="str">
        <f>Translations!$B$81</f>
        <v>Mniejszy tekst kursywą:</v>
      </c>
      <c r="D101" s="541"/>
      <c r="E101" s="535" t="str">
        <f>Translations!$B$82</f>
        <v>Tekst ten zawiera bardziej szczegółowe wyjaśnienia. Państwa członkowskie mogą dodawać dalsze wyjaśnienia w wersjach formularza dla poszczególnych państw członkowskich.</v>
      </c>
      <c r="F101" s="535"/>
      <c r="G101" s="535"/>
      <c r="H101" s="535"/>
      <c r="I101" s="535"/>
      <c r="J101" s="535"/>
      <c r="K101" s="535"/>
      <c r="L101" s="536"/>
    </row>
    <row r="102" spans="1:12" s="43" customFormat="1" ht="12.75">
      <c r="A102" s="434"/>
      <c r="C102" s="537"/>
      <c r="D102" s="538"/>
      <c r="E102" s="536" t="str">
        <f>Translations!$B$83</f>
        <v>Jasnożółte pola to pola do wprowadzania danych.</v>
      </c>
      <c r="F102" s="514"/>
      <c r="G102" s="514"/>
      <c r="H102" s="514"/>
      <c r="I102" s="514"/>
      <c r="J102" s="514"/>
      <c r="K102" s="514"/>
      <c r="L102" s="514"/>
    </row>
    <row r="103" spans="1:12" s="43" customFormat="1" ht="25.5" customHeight="1">
      <c r="A103" s="434"/>
      <c r="C103" s="539"/>
      <c r="D103" s="540"/>
      <c r="E103" s="536" t="str">
        <f>Translations!$B$84</f>
        <v>Zielone pola ukazują automatycznie obliczone wyniki. Czerwony tekst pokazuje komunikaty o błędzie (brakujące dane itp.).</v>
      </c>
      <c r="F103" s="514"/>
      <c r="G103" s="514"/>
      <c r="H103" s="514"/>
      <c r="I103" s="514"/>
      <c r="J103" s="514"/>
      <c r="K103" s="514"/>
      <c r="L103" s="514"/>
    </row>
    <row r="104" spans="1:12" s="43" customFormat="1" ht="25.5" customHeight="1">
      <c r="A104" s="434"/>
      <c r="C104" s="542"/>
      <c r="D104" s="538"/>
      <c r="E104" s="536" t="str">
        <f>Translations!$B$85</f>
        <v>Pola zakreskowane wskazują, że wprowadzenie danych w tym polu nie jest istotne z uwagi na dane, które zostały wprowadzone w innym polu.</v>
      </c>
      <c r="F104" s="535"/>
      <c r="G104" s="535"/>
      <c r="H104" s="535"/>
      <c r="I104" s="535"/>
      <c r="J104" s="535"/>
      <c r="K104" s="535"/>
      <c r="L104" s="536"/>
    </row>
    <row r="105" spans="1:12" s="43" customFormat="1" ht="25.5" customHeight="1">
      <c r="A105" s="434"/>
      <c r="C105" s="88"/>
      <c r="D105" s="89"/>
      <c r="E105" s="535" t="str">
        <f>Translations!$B$86</f>
        <v>Pola szare są wypełniane przez państwa członkowskie przed opublikowaniem dostosowanych indywidualnie wersji formularza.</v>
      </c>
      <c r="F105" s="514"/>
      <c r="G105" s="514"/>
      <c r="H105" s="514"/>
      <c r="I105" s="514"/>
      <c r="J105" s="514"/>
      <c r="K105" s="514"/>
      <c r="L105" s="514"/>
    </row>
    <row r="106" spans="1:13" s="81" customFormat="1" ht="12.75">
      <c r="A106" s="431"/>
      <c r="B106" s="86"/>
      <c r="C106" s="86"/>
      <c r="D106" s="86"/>
      <c r="E106" s="86"/>
      <c r="F106" s="86"/>
      <c r="G106" s="86"/>
      <c r="H106" s="86"/>
      <c r="I106" s="86"/>
      <c r="J106" s="86"/>
      <c r="K106" s="86"/>
      <c r="L106" s="87"/>
      <c r="M106" s="74"/>
    </row>
    <row r="107" spans="1:13" s="81" customFormat="1" ht="12.75">
      <c r="A107" s="376"/>
      <c r="B107" s="377"/>
      <c r="C107" s="377"/>
      <c r="D107" s="377"/>
      <c r="E107" s="377"/>
      <c r="F107" s="377"/>
      <c r="G107" s="377"/>
      <c r="H107" s="377"/>
      <c r="I107" s="377"/>
      <c r="J107" s="377"/>
      <c r="K107" s="377"/>
      <c r="L107" s="378"/>
      <c r="M107" s="376"/>
    </row>
    <row r="108" spans="1:13" s="81" customFormat="1" ht="12.75">
      <c r="A108" s="376"/>
      <c r="B108" s="549" t="str">
        <f>Translations!$B$882</f>
        <v>Sekcje dodane do formularza EU ETS dotyczące informacji wymaganych dla mechanizmu CORSIA są oznaczone jasnoniebieską ramką.</v>
      </c>
      <c r="C108" s="549"/>
      <c r="D108" s="549"/>
      <c r="E108" s="549"/>
      <c r="F108" s="549"/>
      <c r="G108" s="549"/>
      <c r="H108" s="549"/>
      <c r="I108" s="549"/>
      <c r="J108" s="549"/>
      <c r="K108" s="549"/>
      <c r="L108" s="550"/>
      <c r="M108" s="376"/>
    </row>
    <row r="109" spans="1:13" s="81" customFormat="1" ht="12.75">
      <c r="A109" s="376"/>
      <c r="B109" s="377"/>
      <c r="C109" s="377"/>
      <c r="D109" s="377"/>
      <c r="E109" s="377"/>
      <c r="F109" s="377"/>
      <c r="G109" s="377"/>
      <c r="H109" s="377"/>
      <c r="I109" s="377"/>
      <c r="J109" s="377"/>
      <c r="K109" s="377"/>
      <c r="L109" s="378"/>
      <c r="M109" s="376"/>
    </row>
    <row r="110" spans="1:13" s="81" customFormat="1" ht="12.75">
      <c r="A110" s="431"/>
      <c r="L110" s="82"/>
      <c r="M110" s="74"/>
    </row>
    <row r="111" spans="2:14" ht="15.75" customHeight="1">
      <c r="B111" s="543" t="str">
        <f>Translations!$B$87</f>
        <v>Tutaj znajduje się wykaz wytycznych danego państwa członkowskiego:</v>
      </c>
      <c r="C111" s="543"/>
      <c r="D111" s="543"/>
      <c r="E111" s="543"/>
      <c r="F111" s="543"/>
      <c r="G111" s="543"/>
      <c r="H111" s="543"/>
      <c r="I111" s="543"/>
      <c r="J111" s="543"/>
      <c r="K111" s="543"/>
      <c r="L111" s="543"/>
      <c r="N111" s="81"/>
    </row>
    <row r="112" spans="2:14" ht="12.75">
      <c r="B112" s="85"/>
      <c r="C112" s="85"/>
      <c r="D112" s="85"/>
      <c r="E112" s="85"/>
      <c r="F112" s="85"/>
      <c r="G112" s="85"/>
      <c r="H112" s="85"/>
      <c r="I112" s="85"/>
      <c r="J112" s="85"/>
      <c r="K112" s="85"/>
      <c r="L112" s="90"/>
      <c r="N112" s="81"/>
    </row>
    <row r="113" spans="2:14" ht="12.75">
      <c r="B113" s="85"/>
      <c r="C113" s="85"/>
      <c r="D113" s="85"/>
      <c r="E113" s="85"/>
      <c r="F113" s="85"/>
      <c r="G113" s="85"/>
      <c r="H113" s="85"/>
      <c r="I113" s="85"/>
      <c r="J113" s="85"/>
      <c r="K113" s="85"/>
      <c r="L113" s="90"/>
      <c r="N113" s="81"/>
    </row>
    <row r="114" spans="2:12" ht="12.75">
      <c r="B114" s="85"/>
      <c r="C114" s="85"/>
      <c r="D114" s="85"/>
      <c r="E114" s="85"/>
      <c r="F114" s="85"/>
      <c r="G114" s="85"/>
      <c r="H114" s="85"/>
      <c r="I114" s="85"/>
      <c r="J114" s="85"/>
      <c r="K114" s="85"/>
      <c r="L114" s="90"/>
    </row>
    <row r="115" spans="2:12" ht="12.75">
      <c r="B115" s="85"/>
      <c r="C115" s="85"/>
      <c r="D115" s="85"/>
      <c r="E115" s="85"/>
      <c r="F115" s="85"/>
      <c r="G115" s="85"/>
      <c r="H115" s="85"/>
      <c r="I115" s="85"/>
      <c r="J115" s="85"/>
      <c r="K115" s="85"/>
      <c r="L115" s="90"/>
    </row>
    <row r="116" spans="2:12" ht="12.75">
      <c r="B116" s="85"/>
      <c r="C116" s="85"/>
      <c r="D116" s="85"/>
      <c r="E116" s="85"/>
      <c r="F116" s="85"/>
      <c r="G116" s="85"/>
      <c r="H116" s="85"/>
      <c r="I116" s="85"/>
      <c r="J116" s="85"/>
      <c r="K116" s="85"/>
      <c r="L116" s="90"/>
    </row>
    <row r="117" spans="2:12" ht="12.75">
      <c r="B117" s="85"/>
      <c r="C117" s="85"/>
      <c r="D117" s="85"/>
      <c r="E117" s="85"/>
      <c r="F117" s="85"/>
      <c r="G117" s="85"/>
      <c r="H117" s="85"/>
      <c r="I117" s="85"/>
      <c r="J117" s="85"/>
      <c r="K117" s="85"/>
      <c r="L117" s="90"/>
    </row>
    <row r="118" spans="2:12" ht="12.75">
      <c r="B118" s="85"/>
      <c r="C118" s="85"/>
      <c r="D118" s="85"/>
      <c r="E118" s="85"/>
      <c r="F118" s="85"/>
      <c r="G118" s="85"/>
      <c r="H118" s="85"/>
      <c r="I118" s="85"/>
      <c r="J118" s="85"/>
      <c r="K118" s="85"/>
      <c r="L118" s="90"/>
    </row>
    <row r="119" spans="2:12" ht="12.75">
      <c r="B119" s="85"/>
      <c r="C119" s="85"/>
      <c r="D119" s="85"/>
      <c r="E119" s="85"/>
      <c r="F119" s="85"/>
      <c r="G119" s="85"/>
      <c r="H119" s="85"/>
      <c r="I119" s="85"/>
      <c r="J119" s="85"/>
      <c r="K119" s="85"/>
      <c r="L119" s="90"/>
    </row>
    <row r="120" spans="2:12" ht="12.75">
      <c r="B120" s="85"/>
      <c r="C120" s="85"/>
      <c r="D120" s="85"/>
      <c r="E120" s="85"/>
      <c r="F120" s="85"/>
      <c r="G120" s="85"/>
      <c r="H120" s="85"/>
      <c r="I120" s="85"/>
      <c r="J120" s="85"/>
      <c r="K120" s="85"/>
      <c r="L120" s="90"/>
    </row>
    <row r="121" spans="2:12" ht="12.75">
      <c r="B121" s="85"/>
      <c r="C121" s="85"/>
      <c r="D121" s="85"/>
      <c r="E121" s="85"/>
      <c r="F121" s="85"/>
      <c r="G121" s="85"/>
      <c r="H121" s="85"/>
      <c r="I121" s="85"/>
      <c r="J121" s="85"/>
      <c r="K121" s="85"/>
      <c r="L121" s="90"/>
    </row>
    <row r="122" spans="2:12" ht="12.75">
      <c r="B122" s="85"/>
      <c r="C122" s="85"/>
      <c r="D122" s="85"/>
      <c r="E122" s="85"/>
      <c r="F122" s="85"/>
      <c r="G122" s="85"/>
      <c r="H122" s="85"/>
      <c r="I122" s="85"/>
      <c r="J122" s="85"/>
      <c r="K122" s="85"/>
      <c r="L122" s="90"/>
    </row>
    <row r="123" spans="2:12" ht="12.75">
      <c r="B123" s="85"/>
      <c r="C123" s="85"/>
      <c r="D123" s="85"/>
      <c r="E123" s="85"/>
      <c r="F123" s="85"/>
      <c r="G123" s="85"/>
      <c r="H123" s="85"/>
      <c r="I123" s="85"/>
      <c r="J123" s="85"/>
      <c r="K123" s="85"/>
      <c r="L123" s="90"/>
    </row>
  </sheetData>
  <sheetProtection sheet="1" objects="1" scenarios="1" formatCells="0" formatColumns="0" formatRows="0"/>
  <mergeCells count="82">
    <mergeCell ref="B94:L94"/>
    <mergeCell ref="B75:L75"/>
    <mergeCell ref="B35:L35"/>
    <mergeCell ref="B72:L72"/>
    <mergeCell ref="B36:L36"/>
    <mergeCell ref="B37:L37"/>
    <mergeCell ref="B47:L47"/>
    <mergeCell ref="C58:L58"/>
    <mergeCell ref="C55:L55"/>
    <mergeCell ref="B74:L74"/>
    <mergeCell ref="B14:L14"/>
    <mergeCell ref="B15:L15"/>
    <mergeCell ref="B18:L18"/>
    <mergeCell ref="B13:L13"/>
    <mergeCell ref="B27:L27"/>
    <mergeCell ref="B25:L25"/>
    <mergeCell ref="B26:L26"/>
    <mergeCell ref="B22:L22"/>
    <mergeCell ref="B17:L17"/>
    <mergeCell ref="B4:L4"/>
    <mergeCell ref="B97:L97"/>
    <mergeCell ref="D83:I83"/>
    <mergeCell ref="C57:L57"/>
    <mergeCell ref="D80:I80"/>
    <mergeCell ref="B50:L50"/>
    <mergeCell ref="B49:L49"/>
    <mergeCell ref="C56:L56"/>
    <mergeCell ref="B59:L59"/>
    <mergeCell ref="B44:L44"/>
    <mergeCell ref="B3:J3"/>
    <mergeCell ref="B71:L71"/>
    <mergeCell ref="B5:L5"/>
    <mergeCell ref="B19:L19"/>
    <mergeCell ref="B16:L16"/>
    <mergeCell ref="B20:L20"/>
    <mergeCell ref="B30:L30"/>
    <mergeCell ref="B41:L41"/>
    <mergeCell ref="B21:L21"/>
    <mergeCell ref="B43:L43"/>
    <mergeCell ref="B6:L6"/>
    <mergeCell ref="B40:L40"/>
    <mergeCell ref="B7:L7"/>
    <mergeCell ref="B8:L8"/>
    <mergeCell ref="B12:L12"/>
    <mergeCell ref="B38:L38"/>
    <mergeCell ref="B9:L9"/>
    <mergeCell ref="B11:L11"/>
    <mergeCell ref="B33:L33"/>
    <mergeCell ref="B10:L10"/>
    <mergeCell ref="B111:L111"/>
    <mergeCell ref="B77:L77"/>
    <mergeCell ref="B98:L98"/>
    <mergeCell ref="B99:L99"/>
    <mergeCell ref="B93:L93"/>
    <mergeCell ref="D79:I79"/>
    <mergeCell ref="B108:L108"/>
    <mergeCell ref="C100:D100"/>
    <mergeCell ref="E100:L100"/>
    <mergeCell ref="B95:L95"/>
    <mergeCell ref="E105:L105"/>
    <mergeCell ref="E101:L101"/>
    <mergeCell ref="C102:D102"/>
    <mergeCell ref="E102:L102"/>
    <mergeCell ref="C103:D103"/>
    <mergeCell ref="E103:L103"/>
    <mergeCell ref="C101:D101"/>
    <mergeCell ref="C104:D104"/>
    <mergeCell ref="E104:L104"/>
    <mergeCell ref="B32:L32"/>
    <mergeCell ref="C28:L28"/>
    <mergeCell ref="C29:L29"/>
    <mergeCell ref="E62:H69"/>
    <mergeCell ref="B23:L23"/>
    <mergeCell ref="C54:L54"/>
    <mergeCell ref="B39:L39"/>
    <mergeCell ref="B31:L31"/>
    <mergeCell ref="D81:I81"/>
    <mergeCell ref="B46:L46"/>
    <mergeCell ref="B60:L60"/>
    <mergeCell ref="B52:L52"/>
    <mergeCell ref="C53:L53"/>
    <mergeCell ref="B73:L73"/>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8:L8" r:id="rId12" display="https://eur-lex.europa.eu/legal-content/pl/TXT/?uri=CELEX:02003L0087-20180408"/>
  </hyperlinks>
  <printOptions/>
  <pageMargins left="0.7874015748031497" right="0.7874015748031497" top="0.7874015748031497" bottom="0.7874015748031497" header="0.3937007874015748" footer="0.3937007874015748"/>
  <pageSetup fitToHeight="2" fitToWidth="1" horizontalDpi="600" verticalDpi="600" orientation="portrait" paperSize="9" scale="58" r:id="rId13"/>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130" zoomScaleNormal="130" zoomScaleSheetLayoutView="115" zoomScalePageLayoutView="0" workbookViewId="0" topLeftCell="A1">
      <selection activeCell="A2" sqref="A2"/>
    </sheetView>
  </sheetViews>
  <sheetFormatPr defaultColWidth="11.421875" defaultRowHeight="12.75"/>
  <cols>
    <col min="1" max="1" width="2.7109375" style="30" customWidth="1"/>
    <col min="2" max="3" width="4.7109375" style="30" customWidth="1"/>
    <col min="4" max="13" width="12.7109375" style="30" customWidth="1"/>
    <col min="14" max="14" width="6.7109375" style="30" customWidth="1"/>
    <col min="15" max="16384" width="11.421875" style="30" customWidth="1"/>
  </cols>
  <sheetData>
    <row r="2" spans="2:13" ht="25.5" customHeight="1">
      <c r="B2" s="574" t="str">
        <f>Translations!$B$88</f>
        <v>A. Wersje planu monitorowania</v>
      </c>
      <c r="C2" s="574"/>
      <c r="D2" s="574"/>
      <c r="E2" s="574"/>
      <c r="F2" s="574"/>
      <c r="G2" s="574"/>
      <c r="H2" s="574"/>
      <c r="I2" s="574"/>
      <c r="J2" s="574"/>
      <c r="K2" s="574"/>
      <c r="L2" s="574"/>
      <c r="M2" s="574"/>
    </row>
    <row r="4" spans="2:13" ht="15.75" customHeight="1">
      <c r="B4" s="31">
        <v>1</v>
      </c>
      <c r="C4" s="575" t="str">
        <f>Translations!$B$89</f>
        <v>Wykaz wersji planu monitorowania</v>
      </c>
      <c r="D4" s="575"/>
      <c r="E4" s="575"/>
      <c r="F4" s="575"/>
      <c r="G4" s="575"/>
      <c r="H4" s="575"/>
      <c r="I4" s="575"/>
      <c r="J4" s="575"/>
      <c r="K4" s="575"/>
      <c r="L4" s="575"/>
      <c r="M4" s="575"/>
    </row>
    <row r="6" spans="3:13" ht="12.75">
      <c r="C6" s="576" t="str">
        <f>Translations!$B$90</f>
        <v>Niniejszy arkusz służy do identyfikacji aktualnej wersji planu monitorowania. Każda wersja planu monitorowania powinna mieć niepowtarzalny numer wersji oraz datę referencyjną.</v>
      </c>
      <c r="D6" s="577"/>
      <c r="E6" s="577"/>
      <c r="F6" s="577"/>
      <c r="G6" s="577"/>
      <c r="H6" s="577"/>
      <c r="I6" s="577"/>
      <c r="J6" s="577"/>
      <c r="K6" s="577"/>
      <c r="L6" s="577"/>
      <c r="M6" s="577"/>
    </row>
    <row r="7" spans="3:13" ht="37.5" customHeight="1">
      <c r="C7" s="576" t="str">
        <f>Translations!$B$91</f>
        <v>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v>
      </c>
      <c r="D7" s="577"/>
      <c r="E7" s="577"/>
      <c r="F7" s="577"/>
      <c r="G7" s="577"/>
      <c r="H7" s="577"/>
      <c r="I7" s="577"/>
      <c r="J7" s="577"/>
      <c r="K7" s="577"/>
      <c r="L7" s="577"/>
      <c r="M7" s="577"/>
    </row>
    <row r="8" spans="3:13" ht="25.5" customHeight="1">
      <c r="C8" s="576" t="str">
        <f>Translations!$B$92</f>
        <v>Status planu monitorowania w dniu daty referencyjnej powinien zostać opisany w kolumnie „status” . Możliwe rodzaje statusów wersji to: „przekazany właściwemu organowi”, „zatwierdzony przez właściwy organ”, „projekt roboczy” itd.</v>
      </c>
      <c r="D8" s="577"/>
      <c r="E8" s="577"/>
      <c r="F8" s="577"/>
      <c r="G8" s="577"/>
      <c r="H8" s="577"/>
      <c r="I8" s="577"/>
      <c r="J8" s="577"/>
      <c r="K8" s="577"/>
      <c r="L8" s="577"/>
      <c r="M8" s="577"/>
    </row>
    <row r="9" spans="3:13" ht="38.25" customHeight="1">
      <c r="C9" s="576" t="str">
        <f>Translations!$B$93</f>
        <v>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v>
      </c>
      <c r="D9" s="577"/>
      <c r="E9" s="577"/>
      <c r="F9" s="577"/>
      <c r="G9" s="577"/>
      <c r="H9" s="577"/>
      <c r="I9" s="577"/>
      <c r="J9" s="577"/>
      <c r="K9" s="577"/>
      <c r="L9" s="577"/>
      <c r="M9" s="577"/>
    </row>
    <row r="10" spans="4:13" ht="4.5" customHeight="1">
      <c r="D10" s="32"/>
      <c r="E10" s="32"/>
      <c r="F10" s="32"/>
      <c r="G10" s="32"/>
      <c r="H10" s="32"/>
      <c r="I10" s="32"/>
      <c r="J10" s="32"/>
      <c r="K10" s="32"/>
      <c r="L10" s="32"/>
      <c r="M10" s="33"/>
    </row>
    <row r="11" spans="4:13" s="34" customFormat="1" ht="36.75" customHeight="1">
      <c r="D11" s="476" t="str">
        <f>Translations!$B$94</f>
        <v>Numer wersji</v>
      </c>
      <c r="E11" s="476" t="str">
        <f>Translations!$B$95</f>
        <v>Data referencyjna</v>
      </c>
      <c r="F11" s="476" t="str">
        <f>Translations!$B$96</f>
        <v>Status w dniu daty referencyjnej</v>
      </c>
      <c r="G11" s="570" t="str">
        <f>Translations!$B$97</f>
        <v>Rozdziały, w których wprowadzono zmiany. 
Krótkie wyjaśnienie zmian.</v>
      </c>
      <c r="H11" s="571"/>
      <c r="I11" s="571"/>
      <c r="J11" s="571"/>
      <c r="K11" s="571"/>
      <c r="L11" s="572"/>
      <c r="M11" s="573"/>
    </row>
    <row r="12" spans="4:13" ht="12.75">
      <c r="D12" s="36">
        <v>1</v>
      </c>
      <c r="E12" s="37"/>
      <c r="F12" s="38"/>
      <c r="G12" s="567"/>
      <c r="H12" s="568"/>
      <c r="I12" s="568"/>
      <c r="J12" s="568"/>
      <c r="K12" s="568"/>
      <c r="L12" s="568"/>
      <c r="M12" s="569"/>
    </row>
    <row r="13" spans="4:13" ht="12.75">
      <c r="D13" s="36">
        <v>2</v>
      </c>
      <c r="E13" s="37"/>
      <c r="F13" s="38"/>
      <c r="G13" s="567"/>
      <c r="H13" s="568"/>
      <c r="I13" s="568"/>
      <c r="J13" s="568"/>
      <c r="K13" s="568"/>
      <c r="L13" s="568"/>
      <c r="M13" s="569"/>
    </row>
    <row r="14" spans="4:13" ht="12.75">
      <c r="D14" s="36"/>
      <c r="E14" s="37"/>
      <c r="F14" s="38"/>
      <c r="G14" s="567"/>
      <c r="H14" s="568"/>
      <c r="I14" s="568"/>
      <c r="J14" s="568"/>
      <c r="K14" s="568"/>
      <c r="L14" s="568"/>
      <c r="M14" s="569"/>
    </row>
    <row r="15" spans="4:13" ht="12.75">
      <c r="D15" s="36"/>
      <c r="E15" s="37"/>
      <c r="F15" s="38"/>
      <c r="G15" s="567"/>
      <c r="H15" s="568"/>
      <c r="I15" s="568"/>
      <c r="J15" s="568"/>
      <c r="K15" s="568"/>
      <c r="L15" s="568"/>
      <c r="M15" s="569"/>
    </row>
    <row r="16" spans="4:13" ht="12.75">
      <c r="D16" s="36"/>
      <c r="E16" s="37"/>
      <c r="F16" s="38"/>
      <c r="G16" s="567"/>
      <c r="H16" s="568"/>
      <c r="I16" s="568"/>
      <c r="J16" s="568"/>
      <c r="K16" s="568"/>
      <c r="L16" s="568"/>
      <c r="M16" s="569"/>
    </row>
    <row r="17" spans="4:13" ht="12.75">
      <c r="D17" s="36"/>
      <c r="E17" s="37"/>
      <c r="F17" s="38"/>
      <c r="G17" s="567"/>
      <c r="H17" s="568"/>
      <c r="I17" s="568"/>
      <c r="J17" s="568"/>
      <c r="K17" s="568"/>
      <c r="L17" s="568"/>
      <c r="M17" s="569"/>
    </row>
    <row r="18" spans="4:13" ht="12.75">
      <c r="D18" s="36"/>
      <c r="E18" s="37"/>
      <c r="F18" s="38"/>
      <c r="G18" s="567"/>
      <c r="H18" s="568"/>
      <c r="I18" s="568"/>
      <c r="J18" s="568"/>
      <c r="K18" s="568"/>
      <c r="L18" s="568"/>
      <c r="M18" s="569"/>
    </row>
    <row r="19" spans="4:13" ht="12.75">
      <c r="D19" s="36"/>
      <c r="E19" s="37"/>
      <c r="F19" s="38"/>
      <c r="G19" s="567"/>
      <c r="H19" s="568"/>
      <c r="I19" s="568"/>
      <c r="J19" s="568"/>
      <c r="K19" s="568"/>
      <c r="L19" s="568"/>
      <c r="M19" s="569"/>
    </row>
    <row r="20" spans="4:13" ht="12.75">
      <c r="D20" s="36"/>
      <c r="E20" s="37"/>
      <c r="F20" s="38"/>
      <c r="G20" s="567"/>
      <c r="H20" s="568"/>
      <c r="I20" s="568"/>
      <c r="J20" s="568"/>
      <c r="K20" s="568"/>
      <c r="L20" s="568"/>
      <c r="M20" s="569"/>
    </row>
    <row r="21" spans="4:13" ht="12.75">
      <c r="D21" s="36"/>
      <c r="E21" s="37"/>
      <c r="F21" s="38"/>
      <c r="G21" s="567"/>
      <c r="H21" s="568"/>
      <c r="I21" s="568"/>
      <c r="J21" s="568"/>
      <c r="K21" s="568"/>
      <c r="L21" s="568"/>
      <c r="M21" s="569"/>
    </row>
    <row r="22" spans="4:13" ht="12.75">
      <c r="D22" s="36"/>
      <c r="E22" s="37"/>
      <c r="F22" s="38"/>
      <c r="G22" s="567"/>
      <c r="H22" s="568"/>
      <c r="I22" s="568"/>
      <c r="J22" s="568"/>
      <c r="K22" s="568"/>
      <c r="L22" s="568"/>
      <c r="M22" s="569"/>
    </row>
    <row r="23" spans="4:13" ht="12.75">
      <c r="D23" s="36"/>
      <c r="E23" s="37"/>
      <c r="F23" s="38"/>
      <c r="G23" s="567"/>
      <c r="H23" s="568"/>
      <c r="I23" s="568"/>
      <c r="J23" s="568"/>
      <c r="K23" s="568"/>
      <c r="L23" s="568"/>
      <c r="M23" s="569"/>
    </row>
    <row r="24" spans="4:13" ht="12.75">
      <c r="D24" s="36"/>
      <c r="E24" s="37"/>
      <c r="F24" s="38"/>
      <c r="G24" s="567"/>
      <c r="H24" s="568"/>
      <c r="I24" s="568"/>
      <c r="J24" s="568"/>
      <c r="K24" s="568"/>
      <c r="L24" s="568"/>
      <c r="M24" s="569"/>
    </row>
    <row r="25" spans="4:13" ht="12.75">
      <c r="D25" s="36"/>
      <c r="E25" s="37"/>
      <c r="F25" s="38"/>
      <c r="G25" s="567"/>
      <c r="H25" s="568"/>
      <c r="I25" s="568"/>
      <c r="J25" s="568"/>
      <c r="K25" s="568"/>
      <c r="L25" s="568"/>
      <c r="M25" s="569"/>
    </row>
    <row r="26" spans="4:13" ht="12.75">
      <c r="D26" s="36"/>
      <c r="E26" s="37"/>
      <c r="F26" s="38"/>
      <c r="G26" s="567"/>
      <c r="H26" s="568"/>
      <c r="I26" s="568"/>
      <c r="J26" s="568"/>
      <c r="K26" s="568"/>
      <c r="L26" s="568"/>
      <c r="M26" s="569"/>
    </row>
    <row r="27" spans="4:13" ht="12.75">
      <c r="D27" s="36"/>
      <c r="E27" s="37"/>
      <c r="F27" s="38"/>
      <c r="G27" s="567"/>
      <c r="H27" s="568"/>
      <c r="I27" s="568"/>
      <c r="J27" s="568"/>
      <c r="K27" s="568"/>
      <c r="L27" s="568"/>
      <c r="M27" s="569"/>
    </row>
    <row r="28" spans="4:13" ht="12.75">
      <c r="D28" s="36"/>
      <c r="E28" s="37"/>
      <c r="F28" s="38"/>
      <c r="G28" s="567"/>
      <c r="H28" s="568"/>
      <c r="I28" s="568"/>
      <c r="J28" s="568"/>
      <c r="K28" s="568"/>
      <c r="L28" s="568"/>
      <c r="M28" s="569"/>
    </row>
    <row r="29" spans="4:13" ht="12.75">
      <c r="D29" s="36"/>
      <c r="E29" s="37"/>
      <c r="F29" s="38"/>
      <c r="G29" s="567"/>
      <c r="H29" s="568"/>
      <c r="I29" s="568"/>
      <c r="J29" s="568"/>
      <c r="K29" s="568"/>
      <c r="L29" s="568"/>
      <c r="M29" s="569"/>
    </row>
    <row r="30" spans="4:13" ht="12.75">
      <c r="D30" s="36"/>
      <c r="E30" s="37"/>
      <c r="F30" s="38"/>
      <c r="G30" s="567"/>
      <c r="H30" s="568"/>
      <c r="I30" s="568"/>
      <c r="J30" s="568"/>
      <c r="K30" s="568"/>
      <c r="L30" s="568"/>
      <c r="M30" s="569"/>
    </row>
    <row r="31" spans="4:13" ht="12.75">
      <c r="D31" s="36"/>
      <c r="E31" s="37"/>
      <c r="F31" s="38"/>
      <c r="G31" s="567"/>
      <c r="H31" s="568"/>
      <c r="I31" s="568"/>
      <c r="J31" s="568"/>
      <c r="K31" s="568"/>
      <c r="L31" s="568"/>
      <c r="M31" s="569"/>
    </row>
    <row r="32" spans="4:13" ht="12.75">
      <c r="D32" s="36"/>
      <c r="E32" s="37"/>
      <c r="F32" s="38"/>
      <c r="G32" s="567"/>
      <c r="H32" s="568"/>
      <c r="I32" s="568"/>
      <c r="J32" s="568"/>
      <c r="K32" s="568"/>
      <c r="L32" s="568"/>
      <c r="M32" s="569"/>
    </row>
    <row r="33" spans="4:13" ht="12.75">
      <c r="D33" s="36"/>
      <c r="E33" s="37"/>
      <c r="F33" s="38"/>
      <c r="G33" s="567"/>
      <c r="H33" s="568"/>
      <c r="I33" s="568"/>
      <c r="J33" s="568"/>
      <c r="K33" s="568"/>
      <c r="L33" s="568"/>
      <c r="M33" s="569"/>
    </row>
    <row r="34" spans="4:13" ht="12.75">
      <c r="D34" s="36"/>
      <c r="E34" s="37"/>
      <c r="F34" s="38"/>
      <c r="G34" s="567"/>
      <c r="H34" s="568"/>
      <c r="I34" s="568"/>
      <c r="J34" s="568"/>
      <c r="K34" s="568"/>
      <c r="L34" s="568"/>
      <c r="M34" s="569"/>
    </row>
    <row r="35" spans="4:13" ht="12.75">
      <c r="D35" s="36"/>
      <c r="E35" s="37"/>
      <c r="F35" s="38"/>
      <c r="G35" s="567"/>
      <c r="H35" s="568"/>
      <c r="I35" s="568"/>
      <c r="J35" s="568"/>
      <c r="K35" s="568"/>
      <c r="L35" s="568"/>
      <c r="M35" s="569"/>
    </row>
    <row r="36" spans="4:13" ht="12.75">
      <c r="D36" s="36"/>
      <c r="E36" s="37"/>
      <c r="F36" s="38"/>
      <c r="G36" s="567"/>
      <c r="H36" s="568"/>
      <c r="I36" s="568"/>
      <c r="J36" s="568"/>
      <c r="K36" s="568"/>
      <c r="L36" s="568"/>
      <c r="M36" s="569"/>
    </row>
    <row r="37" spans="2:13" ht="12.75">
      <c r="B37" s="39"/>
      <c r="C37" s="40"/>
      <c r="D37" s="40"/>
      <c r="E37" s="40"/>
      <c r="F37" s="40"/>
      <c r="G37" s="40"/>
      <c r="H37" s="40"/>
      <c r="I37" s="40"/>
      <c r="J37" s="40"/>
      <c r="K37" s="40"/>
      <c r="L37" s="40"/>
      <c r="M37" s="40"/>
    </row>
    <row r="38" spans="2:13" ht="12.75">
      <c r="B38" s="39"/>
      <c r="C38" s="578" t="str">
        <f>Translations!$B$98</f>
        <v>W razie potrzeby proszę dodać dodatkowe wiersze</v>
      </c>
      <c r="D38" s="579"/>
      <c r="E38" s="579"/>
      <c r="F38" s="579"/>
      <c r="G38" s="579"/>
      <c r="H38" s="579"/>
      <c r="I38" s="579"/>
      <c r="J38" s="579"/>
      <c r="K38" s="579"/>
      <c r="L38" s="579"/>
      <c r="M38" s="579"/>
    </row>
    <row r="39" spans="1:13" ht="12.75">
      <c r="A39" s="39"/>
      <c r="B39" s="39"/>
      <c r="C39" s="40"/>
      <c r="D39" s="40"/>
      <c r="E39" s="40"/>
      <c r="F39" s="40"/>
      <c r="G39" s="40"/>
      <c r="H39" s="40"/>
      <c r="I39" s="40"/>
      <c r="J39" s="40"/>
      <c r="K39" s="40"/>
      <c r="L39" s="40"/>
      <c r="M39" s="40"/>
    </row>
    <row r="40" spans="5:11" ht="12.75">
      <c r="E40" s="580" t="s">
        <v>1283</v>
      </c>
      <c r="F40" s="580"/>
      <c r="G40" s="580"/>
      <c r="H40" s="580"/>
      <c r="I40" s="580"/>
      <c r="J40" s="580"/>
      <c r="K40" s="580"/>
    </row>
  </sheetData>
  <sheetProtection sheet="1" objects="1" scenarios="1" formatCells="0" formatColumns="0" formatRows="0"/>
  <mergeCells count="34">
    <mergeCell ref="G33:M33"/>
    <mergeCell ref="G34:M34"/>
    <mergeCell ref="G36:M36"/>
    <mergeCell ref="C38:M38"/>
    <mergeCell ref="E40:K40"/>
    <mergeCell ref="G30:M30"/>
    <mergeCell ref="G31:M31"/>
    <mergeCell ref="G32:M32"/>
    <mergeCell ref="G35:M35"/>
    <mergeCell ref="G21:M21"/>
    <mergeCell ref="G22:M22"/>
    <mergeCell ref="G23:M23"/>
    <mergeCell ref="G24:M24"/>
    <mergeCell ref="G25:M25"/>
    <mergeCell ref="G29:M29"/>
    <mergeCell ref="G26:M26"/>
    <mergeCell ref="G27:M27"/>
    <mergeCell ref="G28:M28"/>
    <mergeCell ref="G14:M14"/>
    <mergeCell ref="G15:M15"/>
    <mergeCell ref="G16:M16"/>
    <mergeCell ref="G17:M17"/>
    <mergeCell ref="G18:M18"/>
    <mergeCell ref="G19:M19"/>
    <mergeCell ref="G20:M20"/>
    <mergeCell ref="G11:M11"/>
    <mergeCell ref="G12:M12"/>
    <mergeCell ref="G13:M13"/>
    <mergeCell ref="B2:M2"/>
    <mergeCell ref="C4:M4"/>
    <mergeCell ref="C6:M6"/>
    <mergeCell ref="C7:M7"/>
    <mergeCell ref="C8:M8"/>
    <mergeCell ref="C9:M9"/>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3"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130" zoomScaleNormal="130" zoomScaleSheetLayoutView="100" zoomScalePageLayoutView="0" workbookViewId="0" topLeftCell="B2">
      <selection activeCell="B3" sqref="B3"/>
    </sheetView>
  </sheetViews>
  <sheetFormatPr defaultColWidth="11.421875" defaultRowHeight="12.75"/>
  <cols>
    <col min="1" max="1" width="3.28125" style="93" hidden="1" customWidth="1"/>
    <col min="2" max="2" width="3.28125" style="18" customWidth="1"/>
    <col min="3" max="3" width="4.140625" style="18" customWidth="1"/>
    <col min="4" max="11" width="12.7109375" style="18" customWidth="1"/>
    <col min="12" max="12" width="4.7109375" style="18" customWidth="1"/>
    <col min="13" max="13" width="9.140625" style="93" hidden="1" customWidth="1"/>
    <col min="14" max="14" width="4.7109375" style="18" customWidth="1"/>
    <col min="15" max="16384" width="11.421875" style="18" customWidth="1"/>
  </cols>
  <sheetData>
    <row r="1" spans="1:13" s="93" customFormat="1" ht="12.75" hidden="1">
      <c r="A1" s="202" t="s">
        <v>1009</v>
      </c>
      <c r="M1" s="202" t="s">
        <v>1009</v>
      </c>
    </row>
    <row r="2" spans="3:7" ht="12.75">
      <c r="C2" s="91"/>
      <c r="D2" s="60"/>
      <c r="E2" s="60"/>
      <c r="F2" s="92"/>
      <c r="G2" s="92"/>
    </row>
    <row r="3" spans="3:13" ht="37.5" customHeight="1">
      <c r="C3" s="496" t="str">
        <f>Translations!$B$99</f>
        <v>IDENTYFIKACJA OPERATORA STATKU POWIETRZNEGO I OPIS DZIAŁAŃ</v>
      </c>
      <c r="D3" s="496"/>
      <c r="E3" s="496"/>
      <c r="F3" s="496"/>
      <c r="G3" s="496"/>
      <c r="H3" s="496"/>
      <c r="I3" s="496"/>
      <c r="J3" s="496"/>
      <c r="K3" s="496"/>
      <c r="M3" s="94" t="s">
        <v>207</v>
      </c>
    </row>
    <row r="5" spans="3:11" ht="15.75">
      <c r="C5" s="95">
        <v>2</v>
      </c>
      <c r="D5" s="96" t="str">
        <f>Translations!$B$100</f>
        <v>Identyfikacja operatora statku powietrznego</v>
      </c>
      <c r="E5" s="96"/>
      <c r="F5" s="96"/>
      <c r="G5" s="96"/>
      <c r="H5" s="96"/>
      <c r="I5" s="96"/>
      <c r="J5" s="96"/>
      <c r="K5" s="96"/>
    </row>
    <row r="7" spans="3:11" ht="12.75">
      <c r="C7" s="97" t="s">
        <v>255</v>
      </c>
      <c r="D7" s="619" t="str">
        <f>Translations!$B$101</f>
        <v>Proszę wprowadzić nazwę operatora statku powietrznego:</v>
      </c>
      <c r="E7" s="619"/>
      <c r="F7" s="619"/>
      <c r="G7" s="619"/>
      <c r="H7" s="98"/>
      <c r="I7" s="603"/>
      <c r="J7" s="582"/>
      <c r="K7" s="583"/>
    </row>
    <row r="8" spans="2:11" ht="12.75" customHeight="1">
      <c r="B8" s="64" t="str">
        <f>Translations!$B$102</f>
        <v>
</v>
      </c>
      <c r="C8" s="99"/>
      <c r="D8" s="587" t="str">
        <f>Translations!$B$103</f>
        <v>Jest to nazwa osoby prawnej prowadzącej działania lotnicze określone w załączniku I do dyrektywy EU ETS.</v>
      </c>
      <c r="E8" s="587"/>
      <c r="F8" s="587"/>
      <c r="G8" s="587"/>
      <c r="H8" s="587"/>
      <c r="I8" s="488"/>
      <c r="J8" s="488"/>
      <c r="K8" s="488"/>
    </row>
    <row r="9" spans="2:11" ht="4.5" customHeight="1">
      <c r="B9" s="64"/>
      <c r="C9" s="99"/>
      <c r="D9" s="100"/>
      <c r="E9" s="100"/>
      <c r="F9" s="100"/>
      <c r="G9" s="100"/>
      <c r="H9" s="100"/>
      <c r="I9" s="4"/>
      <c r="J9" s="4"/>
      <c r="K9" s="4"/>
    </row>
    <row r="10" spans="2:11" ht="12.75" customHeight="1">
      <c r="B10" s="64" t="str">
        <f>Translations!$B$102</f>
        <v>
</v>
      </c>
      <c r="C10" s="101" t="s">
        <v>258</v>
      </c>
      <c r="D10" s="563" t="str">
        <f>Translations!$B$104</f>
        <v>Niepowtarzalny identyfikator zgodnie z wykazem operatorów statków powietrznych Komisji:</v>
      </c>
      <c r="E10" s="563"/>
      <c r="F10" s="563"/>
      <c r="G10" s="563"/>
      <c r="H10" s="563"/>
      <c r="I10" s="563"/>
      <c r="J10" s="563"/>
      <c r="K10" s="563"/>
    </row>
    <row r="11" spans="4:11" ht="38.25" customHeight="1">
      <c r="D11" s="587" t="str">
        <f>Translations!$B$883</f>
        <v>Identyfikator ten znajduje się w publikowanym przez Komisję wykazie zgodnie z art. 18a ust. 3 dyrektywy EU ETS. Operatorzy statków powietrznych, którzy nie podlegają systemowi EU ETS, proszeni są o skontaktowanie się z odpowiednim organem celem otrzymania niepowtarzalnego numeru identyfikacyjnego. Odpowiedni organ może poprosić o pozostawienie tego pola pustym.</v>
      </c>
      <c r="E11" s="613"/>
      <c r="F11" s="613"/>
      <c r="G11" s="613"/>
      <c r="H11" s="613"/>
      <c r="I11" s="613"/>
      <c r="J11" s="613"/>
      <c r="K11" s="613"/>
    </row>
    <row r="12" spans="2:11" ht="12.75" customHeight="1">
      <c r="B12" s="64" t="str">
        <f>Translations!$B$102</f>
        <v>
</v>
      </c>
      <c r="C12" s="99"/>
      <c r="D12" s="587"/>
      <c r="E12" s="587"/>
      <c r="F12" s="587"/>
      <c r="G12" s="587"/>
      <c r="H12" s="587"/>
      <c r="I12" s="620"/>
      <c r="J12" s="617"/>
      <c r="K12" s="618"/>
    </row>
    <row r="14" spans="3:13" ht="12.75" customHeight="1">
      <c r="C14" s="102" t="s">
        <v>296</v>
      </c>
      <c r="D14" s="563" t="str">
        <f>Translations!$B$106</f>
        <v>Proszę wybrać podstawowy plan monitorowania:</v>
      </c>
      <c r="E14" s="563"/>
      <c r="F14" s="563"/>
      <c r="G14" s="563"/>
      <c r="H14" s="563"/>
      <c r="I14" s="600"/>
      <c r="J14" s="601"/>
      <c r="K14" s="602"/>
      <c r="M14" s="103">
        <f>IF(ISBLANK(I14),"",MATCH(I14,SelectPrimaryInfoSource,0))</f>
      </c>
    </row>
    <row r="15" spans="4:11" ht="53.25" customHeight="1">
      <c r="D15" s="587" t="str">
        <f>Translations!$B$107</f>
        <v>Wyjaśnienie: W niniejszym formularzu istnieje kilka pól identycznych z polami w formularzu planu monitorowania tonokilometrów, takich jak informacje adresowe oraz informacje dotyczące floty statków powietrznych. W celu uniknięcia zbędnego dublowania raportów jako dokument podstawowy można wybrać w tym miejscu plan monitorowania wielkości emisji rocznych (niniejszy dokument) lub plan monitorowania tonokilometrów. Po dokonaniu wyboru wymagane informacje wpisuje się tylko raz w wybranym dokumencie.</v>
      </c>
      <c r="E15" s="613"/>
      <c r="F15" s="613"/>
      <c r="G15" s="613"/>
      <c r="H15" s="613"/>
      <c r="I15" s="613"/>
      <c r="J15" s="613"/>
      <c r="K15" s="613"/>
    </row>
    <row r="16" spans="3:13" ht="12.75" customHeight="1">
      <c r="C16" s="102" t="s">
        <v>260</v>
      </c>
      <c r="D16" s="563" t="str">
        <f>Translations!$B$108</f>
        <v>Czy ten plan monitorowania jest nowy, czy zaktualizowany?</v>
      </c>
      <c r="E16" s="563"/>
      <c r="F16" s="563"/>
      <c r="G16" s="563"/>
      <c r="H16" s="563"/>
      <c r="I16" s="600"/>
      <c r="J16" s="601"/>
      <c r="K16" s="602"/>
      <c r="M16" s="103">
        <f>IF(ISBLANK(I16),"",MATCH(I16,NewUpdate,0))</f>
      </c>
    </row>
    <row r="17" spans="4:11" ht="37.5" customHeight="1">
      <c r="D17" s="587" t="str">
        <f>Translations!$B$109</f>
        <v>Uwaga: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v>
      </c>
      <c r="E17" s="520"/>
      <c r="F17" s="520"/>
      <c r="G17" s="520"/>
      <c r="H17" s="520"/>
      <c r="I17" s="520"/>
      <c r="J17" s="520"/>
      <c r="K17" s="520"/>
    </row>
    <row r="18" spans="4:12" ht="12.75">
      <c r="D18" s="55" t="str">
        <f>Translations!$B$110</f>
        <v>Aktualny numer wersji planu monitorowania</v>
      </c>
      <c r="E18" s="56"/>
      <c r="F18" s="56"/>
      <c r="G18" s="57"/>
      <c r="I18" s="621"/>
      <c r="J18" s="622"/>
      <c r="K18" s="623"/>
      <c r="L18" s="57"/>
    </row>
    <row r="19" spans="4:12" ht="12.75" customHeight="1">
      <c r="D19" s="58" t="str">
        <f>Translations!$B$111</f>
        <v>Uwaga: Numer ten będzie również podany na stronie tytułowej niniejszego dokumentu. Powinien zgadzać się z wpisem w pkt 1.</v>
      </c>
      <c r="E19" s="59"/>
      <c r="F19" s="59"/>
      <c r="G19" s="59"/>
      <c r="H19" s="59"/>
      <c r="K19" s="59"/>
      <c r="L19" s="59"/>
    </row>
    <row r="20" spans="1:13" s="104" customFormat="1" ht="20.25" customHeight="1">
      <c r="A20" s="105"/>
      <c r="D20" s="604" t="str">
        <f>Translations!$B$112</f>
        <v>&lt;&lt;&lt;Jeżeli w pkt 2(c) wybrany został plan monitorowania tonokilometrów, należy kliknąć tutaj, aby przejść do pkt 3a &gt;&gt;&gt;</v>
      </c>
      <c r="E20" s="604"/>
      <c r="F20" s="604"/>
      <c r="G20" s="604"/>
      <c r="H20" s="605"/>
      <c r="I20" s="605"/>
      <c r="J20" s="605"/>
      <c r="K20" s="605"/>
      <c r="M20" s="93"/>
    </row>
    <row r="21" spans="2:11" ht="25.5">
      <c r="B21" s="64" t="str">
        <f>Translations!$B$102</f>
        <v>
</v>
      </c>
      <c r="C21" s="97" t="s">
        <v>667</v>
      </c>
      <c r="D21" s="563" t="str">
        <f>Translations!$B$113</f>
        <v>Proszę również wprowadzić nazwę operatora statku powietrznego umieszczoną w wykazie operatorów statków powietrznych Komisji, jeżeli jest ona inna niż nazwa wprowadzona w pkt 2(a).</v>
      </c>
      <c r="E21" s="563"/>
      <c r="F21" s="563"/>
      <c r="G21" s="563"/>
      <c r="H21" s="563"/>
      <c r="I21" s="563"/>
      <c r="J21" s="563"/>
      <c r="K21" s="563"/>
    </row>
    <row r="22" spans="4:11" ht="37.5" customHeight="1">
      <c r="D22" s="587" t="str">
        <f>Translations!$B$884</f>
        <v>Ten punkt ma zastosowanie wyłącznie do operatorów statków powietrznych zakwalifikowanych do systemu EU ETS. Nazwa operatora statku powietrznego w wykazie na mocy art. 18a ust. 3 dyrektywy EU ETS może być inna niż rzeczywista nazwa operatora statku powietrznego wprowadzona w pkt 2(a) powyżej.</v>
      </c>
      <c r="E22" s="613"/>
      <c r="F22" s="613"/>
      <c r="G22" s="613"/>
      <c r="H22" s="613"/>
      <c r="I22" s="613"/>
      <c r="J22" s="613"/>
      <c r="K22" s="613"/>
    </row>
    <row r="23" spans="2:11" ht="12.75" customHeight="1">
      <c r="B23" s="64" t="str">
        <f>Translations!$B$102</f>
        <v>
</v>
      </c>
      <c r="C23" s="99"/>
      <c r="D23" s="587"/>
      <c r="E23" s="587"/>
      <c r="F23" s="587"/>
      <c r="G23" s="587"/>
      <c r="H23" s="587"/>
      <c r="I23" s="616"/>
      <c r="J23" s="617"/>
      <c r="K23" s="618"/>
    </row>
    <row r="25" spans="2:11" ht="25.5">
      <c r="B25" s="64" t="str">
        <f>Translations!$B$102</f>
        <v>
</v>
      </c>
      <c r="C25" s="97" t="s">
        <v>183</v>
      </c>
      <c r="D25" s="563" t="str">
        <f>Translations!$B$115</f>
        <v>Proszę wprowadzić niepowtarzalny oznacznik ICAO używany jako znak wywoławczy do celów kontroli ruchu lotniczego (ATC), jeżeli jest on dostępny:</v>
      </c>
      <c r="E25" s="563"/>
      <c r="F25" s="563"/>
      <c r="G25" s="563"/>
      <c r="H25" s="563"/>
      <c r="I25" s="563"/>
      <c r="J25" s="563"/>
      <c r="K25" s="563"/>
    </row>
    <row r="26" spans="3:11" ht="20.25" customHeight="1">
      <c r="C26" s="99"/>
      <c r="D26" s="587" t="str">
        <f>Translations!$B$116</f>
        <v>Oznacznik ICAO jest podany w polu 7 planu lotu ICAO (z wyłączeniem oznaczenia lotu) zgodnie z dokumentem ICAO 8585. Jeżeli w planach lotu oznacznik ICAO nie jest określany, należy wybrać pozycję „nd.” z listy rozwijanej i przejść do pola 2(g).</v>
      </c>
      <c r="E26" s="587"/>
      <c r="F26" s="587"/>
      <c r="G26" s="587"/>
      <c r="H26" s="587"/>
      <c r="I26" s="603"/>
      <c r="J26" s="582"/>
      <c r="K26" s="583"/>
    </row>
    <row r="27" spans="3:8" ht="31.5" customHeight="1">
      <c r="C27" s="99"/>
      <c r="D27" s="587"/>
      <c r="E27" s="587"/>
      <c r="F27" s="587"/>
      <c r="G27" s="587"/>
      <c r="H27" s="587"/>
    </row>
    <row r="28" spans="2:11" ht="25.5">
      <c r="B28" s="64" t="str">
        <f>Translations!$B$102</f>
        <v>
</v>
      </c>
      <c r="C28" s="106" t="s">
        <v>139</v>
      </c>
      <c r="D28" s="563" t="str">
        <f>Translations!$B$117</f>
        <v>Jeżeli niepowtarzalny oznacznik ICAO do celów ATC nie jest dostępny, proszę podać znaki rejestracyjne statku powietrznego wykorzystywane w znaku wywoławczym do celów ATC dla eksploatowanego statku powietrznego.</v>
      </c>
      <c r="E28" s="563"/>
      <c r="F28" s="563"/>
      <c r="G28" s="563"/>
      <c r="H28" s="563"/>
      <c r="I28" s="563"/>
      <c r="J28" s="563"/>
      <c r="K28" s="563"/>
    </row>
    <row r="29" spans="2:11" ht="26.25" customHeight="1">
      <c r="B29" s="64" t="str">
        <f>Translations!$B$118</f>
        <v>
</v>
      </c>
      <c r="C29" s="99"/>
      <c r="D29" s="587" t="str">
        <f>Translations!$B$885</f>
        <v>Jeżeli niepowtarzalny oznacznik ICAO nie jest dostępny, należy wprowadzić znaki rozpoznawcze do celów ATC (numery boczne) wpisane w polu 7 planu lotów dla wszystkich eksploatowanych statków powietrznych.</v>
      </c>
      <c r="E29" s="587"/>
      <c r="F29" s="587"/>
      <c r="G29" s="587"/>
      <c r="H29" s="588"/>
      <c r="I29" s="524"/>
      <c r="J29" s="524"/>
      <c r="K29" s="524"/>
    </row>
    <row r="30" spans="2:10" ht="25.5" customHeight="1">
      <c r="B30" s="64"/>
      <c r="C30" s="390"/>
      <c r="E30" s="392" t="str">
        <f>Translations!$B$886</f>
        <v>Nr</v>
      </c>
      <c r="F30" s="392" t="str">
        <f>Translations!$B$887</f>
        <v>Znak rejestracyjny</v>
      </c>
      <c r="G30" s="392" t="str">
        <f>Translations!$B$886</f>
        <v>Nr</v>
      </c>
      <c r="H30" s="392" t="str">
        <f>Translations!$B$887</f>
        <v>Znak rejestracyjny</v>
      </c>
      <c r="I30" s="392" t="str">
        <f>Translations!$B$886</f>
        <v>Nr</v>
      </c>
      <c r="J30" s="392" t="str">
        <f>Translations!$B$887</f>
        <v>Znak rejestracyjny</v>
      </c>
    </row>
    <row r="31" spans="2:10" ht="12.75" customHeight="1">
      <c r="B31" s="64"/>
      <c r="C31" s="390"/>
      <c r="E31" s="391">
        <v>1</v>
      </c>
      <c r="F31" s="393"/>
      <c r="G31" s="391">
        <v>11</v>
      </c>
      <c r="H31" s="393"/>
      <c r="I31" s="391">
        <v>21</v>
      </c>
      <c r="J31" s="393"/>
    </row>
    <row r="32" spans="2:10" ht="12.75" customHeight="1">
      <c r="B32" s="64"/>
      <c r="C32" s="390"/>
      <c r="E32" s="391">
        <v>2</v>
      </c>
      <c r="F32" s="393"/>
      <c r="G32" s="391">
        <v>12</v>
      </c>
      <c r="H32" s="393"/>
      <c r="I32" s="391">
        <v>22</v>
      </c>
      <c r="J32" s="393"/>
    </row>
    <row r="33" spans="2:10" ht="12.75" customHeight="1">
      <c r="B33" s="64"/>
      <c r="C33" s="390"/>
      <c r="E33" s="391">
        <v>3</v>
      </c>
      <c r="F33" s="393"/>
      <c r="G33" s="391">
        <v>13</v>
      </c>
      <c r="H33" s="393"/>
      <c r="I33" s="391">
        <v>23</v>
      </c>
      <c r="J33" s="393"/>
    </row>
    <row r="34" spans="2:10" ht="12.75" customHeight="1">
      <c r="B34" s="64"/>
      <c r="C34" s="390"/>
      <c r="E34" s="391">
        <v>4</v>
      </c>
      <c r="F34" s="393"/>
      <c r="G34" s="391">
        <v>14</v>
      </c>
      <c r="H34" s="393"/>
      <c r="I34" s="391">
        <v>24</v>
      </c>
      <c r="J34" s="393"/>
    </row>
    <row r="35" spans="2:10" ht="12.75" customHeight="1">
      <c r="B35" s="64"/>
      <c r="C35" s="390"/>
      <c r="E35" s="391">
        <v>5</v>
      </c>
      <c r="F35" s="393"/>
      <c r="G35" s="391">
        <v>15</v>
      </c>
      <c r="H35" s="393"/>
      <c r="I35" s="391">
        <v>25</v>
      </c>
      <c r="J35" s="393"/>
    </row>
    <row r="36" spans="2:10" ht="12.75" customHeight="1">
      <c r="B36" s="64"/>
      <c r="C36" s="390"/>
      <c r="E36" s="391">
        <v>6</v>
      </c>
      <c r="F36" s="393"/>
      <c r="G36" s="391">
        <v>16</v>
      </c>
      <c r="H36" s="393"/>
      <c r="I36" s="391">
        <v>26</v>
      </c>
      <c r="J36" s="393"/>
    </row>
    <row r="37" spans="2:10" ht="12.75" customHeight="1">
      <c r="B37" s="64"/>
      <c r="C37" s="390"/>
      <c r="E37" s="391">
        <v>7</v>
      </c>
      <c r="F37" s="393"/>
      <c r="G37" s="391">
        <v>17</v>
      </c>
      <c r="H37" s="393"/>
      <c r="I37" s="391">
        <v>27</v>
      </c>
      <c r="J37" s="393"/>
    </row>
    <row r="38" spans="2:10" ht="12.75" customHeight="1">
      <c r="B38" s="64"/>
      <c r="C38" s="390"/>
      <c r="E38" s="391">
        <v>8</v>
      </c>
      <c r="F38" s="393"/>
      <c r="G38" s="391">
        <v>18</v>
      </c>
      <c r="H38" s="393"/>
      <c r="I38" s="391">
        <v>28</v>
      </c>
      <c r="J38" s="393"/>
    </row>
    <row r="39" spans="2:10" ht="12.75" customHeight="1">
      <c r="B39" s="64"/>
      <c r="C39" s="390"/>
      <c r="E39" s="391">
        <v>9</v>
      </c>
      <c r="F39" s="393"/>
      <c r="G39" s="391">
        <v>19</v>
      </c>
      <c r="H39" s="393"/>
      <c r="I39" s="391">
        <v>29</v>
      </c>
      <c r="J39" s="393"/>
    </row>
    <row r="40" spans="2:10" ht="12.75" customHeight="1">
      <c r="B40" s="64"/>
      <c r="C40" s="390"/>
      <c r="E40" s="391">
        <v>10</v>
      </c>
      <c r="F40" s="393"/>
      <c r="G40" s="391">
        <v>20</v>
      </c>
      <c r="H40" s="393"/>
      <c r="I40" s="391">
        <v>30</v>
      </c>
      <c r="J40" s="393"/>
    </row>
    <row r="41" spans="2:11" ht="12.75" customHeight="1">
      <c r="B41" s="64" t="str">
        <f>Translations!$B$118</f>
        <v>
</v>
      </c>
      <c r="C41" s="99"/>
      <c r="D41" s="587" t="str">
        <f>Translations!$B$888</f>
        <v>Jeżeli lista statków powietrznych przekracza 30 znaków rejestracyjnych, proszę wpisać pozostałe znaki rozdzielone średnikiem (";") w tym miejscu.</v>
      </c>
      <c r="E41" s="587"/>
      <c r="F41" s="587"/>
      <c r="G41" s="587"/>
      <c r="H41" s="588"/>
      <c r="I41" s="524"/>
      <c r="J41" s="524"/>
      <c r="K41" s="524"/>
    </row>
    <row r="42" spans="2:11" ht="26.25" customHeight="1">
      <c r="B42" s="64"/>
      <c r="C42" s="390"/>
      <c r="D42" s="589"/>
      <c r="E42" s="590"/>
      <c r="F42" s="590"/>
      <c r="G42" s="590"/>
      <c r="H42" s="590"/>
      <c r="I42" s="590"/>
      <c r="J42" s="590"/>
      <c r="K42" s="590"/>
    </row>
    <row r="43" spans="3:11" ht="12" customHeight="1">
      <c r="C43" s="99"/>
      <c r="D43" s="107"/>
      <c r="E43" s="107"/>
      <c r="F43" s="107"/>
      <c r="G43" s="107"/>
      <c r="H43" s="107"/>
      <c r="I43" s="108"/>
      <c r="J43" s="108"/>
      <c r="K43" s="108"/>
    </row>
    <row r="44" spans="3:11" ht="12.75">
      <c r="C44" s="106" t="s">
        <v>268</v>
      </c>
      <c r="D44" s="522" t="str">
        <f>Translations!$B$889</f>
        <v>Jeśli dotyczy, proszę wpisać administrujące państwo członkowskie operatora statku powietrznego.</v>
      </c>
      <c r="E44" s="522"/>
      <c r="F44" s="522"/>
      <c r="G44" s="522"/>
      <c r="H44" s="522"/>
      <c r="I44" s="522"/>
      <c r="J44" s="522"/>
      <c r="K44" s="522"/>
    </row>
    <row r="45" spans="2:11" ht="12.75">
      <c r="B45" s="75"/>
      <c r="C45" s="109"/>
      <c r="D45" s="587" t="str">
        <f>Translations!$B$121</f>
        <v>Zgodnie z art. 18a dyrektywy.</v>
      </c>
      <c r="E45" s="587"/>
      <c r="F45" s="587"/>
      <c r="G45" s="587"/>
      <c r="H45" s="587"/>
      <c r="I45" s="581" t="s">
        <v>1420</v>
      </c>
      <c r="J45" s="582"/>
      <c r="K45" s="583"/>
    </row>
    <row r="46" spans="2:11" ht="12.75">
      <c r="B46" s="75"/>
      <c r="C46" s="109"/>
      <c r="D46" s="110"/>
      <c r="E46" s="110"/>
      <c r="F46" s="110"/>
      <c r="G46" s="110"/>
      <c r="H46" s="110"/>
      <c r="I46" s="111"/>
      <c r="J46" s="111"/>
      <c r="K46" s="111"/>
    </row>
    <row r="47" spans="3:11" ht="12.75">
      <c r="C47" s="106" t="s">
        <v>291</v>
      </c>
      <c r="D47" s="599" t="str">
        <f>Translations!$B$890</f>
        <v>Właściwy organ dla systemu EU ETS w tym państwie członkowskim:</v>
      </c>
      <c r="E47" s="599"/>
      <c r="F47" s="599"/>
      <c r="G47" s="599"/>
      <c r="H47" s="599"/>
      <c r="I47" s="581" t="s">
        <v>1420</v>
      </c>
      <c r="J47" s="582"/>
      <c r="K47" s="583"/>
    </row>
    <row r="48" spans="2:11" ht="30.75" customHeight="1">
      <c r="B48" s="75"/>
      <c r="C48" s="109"/>
      <c r="D48" s="587" t="str">
        <f>Translations!$B$123</f>
        <v>W niektórych państwach członkowskich istnieje więcej niż jeden właściwy organ zajmujący się EU ETS dla operatorów statków powietrznych. Proszę wprowadzić nazwę właściwego organu, jeżeli dotyczy. W przeciwnym wypadku proszę wybrać „nd.”.</v>
      </c>
      <c r="E48" s="587"/>
      <c r="F48" s="587"/>
      <c r="G48" s="587"/>
      <c r="H48" s="587"/>
      <c r="I48" s="640"/>
      <c r="J48" s="640"/>
      <c r="K48" s="640"/>
    </row>
    <row r="49" spans="3:11" ht="12.75">
      <c r="C49" s="396" t="s">
        <v>692</v>
      </c>
      <c r="D49" s="599" t="str">
        <f>Translations!$B$891</f>
        <v>Właściwy organ dla mechanizmu CORSIA w tym państwie członkowskim:</v>
      </c>
      <c r="E49" s="599"/>
      <c r="F49" s="599"/>
      <c r="G49" s="599"/>
      <c r="H49" s="599"/>
      <c r="I49" s="581" t="s">
        <v>1420</v>
      </c>
      <c r="J49" s="582"/>
      <c r="K49" s="583"/>
    </row>
    <row r="50" spans="2:11" ht="25.5" customHeight="1">
      <c r="B50" s="75"/>
      <c r="C50" s="109"/>
      <c r="D50" s="587" t="str">
        <f>Translations!$B$892</f>
        <v>Jeżeli właściwy organ jest taki sam jak punkcie (i), lub jeżeli operator statków powietrznych nie podlega mechanizmowi CORSIA w tym państwie członkowskim, pole to może pozostać niewypełnione.</v>
      </c>
      <c r="E50" s="587"/>
      <c r="F50" s="587"/>
      <c r="G50" s="587"/>
      <c r="H50" s="587"/>
      <c r="I50" s="640"/>
      <c r="J50" s="640"/>
      <c r="K50" s="640"/>
    </row>
    <row r="51" spans="2:11" ht="4.5" customHeight="1">
      <c r="B51" s="75"/>
      <c r="C51" s="109"/>
      <c r="D51" s="100"/>
      <c r="E51" s="100"/>
      <c r="F51" s="100"/>
      <c r="G51" s="100"/>
      <c r="H51" s="100"/>
      <c r="I51" s="64"/>
      <c r="J51" s="64"/>
      <c r="K51" s="64"/>
    </row>
    <row r="52" spans="2:11" ht="25.5" customHeight="1">
      <c r="B52" s="75"/>
      <c r="C52" s="396" t="s">
        <v>693</v>
      </c>
      <c r="D52" s="522" t="str">
        <f>Translations!$B$124</f>
        <v>Proszę wprowadzić numer certyfikatu przewoźnika lotniczego (AOC) i organ wydający oraz numer koncesji wydanej przez państwo członkowskie, o ile są dostępne:</v>
      </c>
      <c r="E52" s="522"/>
      <c r="F52" s="522"/>
      <c r="G52" s="522"/>
      <c r="H52" s="522"/>
      <c r="I52" s="522"/>
      <c r="J52" s="522"/>
      <c r="K52" s="522"/>
    </row>
    <row r="53" spans="3:11" ht="12.75">
      <c r="C53" s="112"/>
      <c r="G53" s="113" t="str">
        <f>Translations!$B$125</f>
        <v>Cert. Przewoźnika Lotniczego:</v>
      </c>
      <c r="H53" s="114"/>
      <c r="I53" s="636"/>
      <c r="J53" s="637"/>
      <c r="K53" s="638"/>
    </row>
    <row r="54" spans="7:11" ht="12.75">
      <c r="G54" s="113" t="str">
        <f>Translations!$B$126</f>
        <v>Organ wydający AOC:</v>
      </c>
      <c r="H54" s="114"/>
      <c r="I54" s="581" t="s">
        <v>1420</v>
      </c>
      <c r="J54" s="582"/>
      <c r="K54" s="583"/>
    </row>
    <row r="55" spans="3:11" ht="12.75">
      <c r="C55" s="112"/>
      <c r="G55" s="113" t="str">
        <f>Translations!$B$127</f>
        <v>Koncesja:</v>
      </c>
      <c r="H55" s="114"/>
      <c r="I55" s="581"/>
      <c r="J55" s="582"/>
      <c r="K55" s="583"/>
    </row>
    <row r="56" spans="7:11" ht="12.75">
      <c r="G56" s="113" t="str">
        <f>Translations!$B$128</f>
        <v>Organ wydający:</v>
      </c>
      <c r="H56" s="114"/>
      <c r="I56" s="581" t="s">
        <v>1420</v>
      </c>
      <c r="J56" s="582"/>
      <c r="K56" s="583"/>
    </row>
    <row r="57" spans="3:10" ht="12.75">
      <c r="C57" s="115"/>
      <c r="G57" s="114"/>
      <c r="H57" s="114"/>
      <c r="J57" s="116"/>
    </row>
    <row r="58" spans="2:12" ht="12.75">
      <c r="B58" s="381"/>
      <c r="C58" s="381"/>
      <c r="D58" s="382"/>
      <c r="E58" s="382"/>
      <c r="F58" s="382"/>
      <c r="G58" s="383"/>
      <c r="H58" s="383"/>
      <c r="I58" s="382"/>
      <c r="J58" s="384"/>
      <c r="K58" s="382"/>
      <c r="L58" s="382"/>
    </row>
    <row r="59" spans="2:12" ht="38.25" customHeight="1">
      <c r="B59" s="381"/>
      <c r="C59" s="385"/>
      <c r="D59" s="490" t="str">
        <f>Translations!$B$893</f>
        <v>Uwaga: 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v>
      </c>
      <c r="E59" s="585"/>
      <c r="F59" s="585"/>
      <c r="G59" s="585"/>
      <c r="H59" s="585"/>
      <c r="I59" s="585"/>
      <c r="J59" s="585"/>
      <c r="K59" s="585"/>
      <c r="L59" s="382"/>
    </row>
    <row r="60" spans="2:12" ht="38.25" customHeight="1">
      <c r="B60" s="381"/>
      <c r="C60" s="385"/>
      <c r="D60" s="523" t="str">
        <f>Translations!$B$894</f>
        <v>Odpowiednio, zgodnie z paragrafem 1.2 dokumentów SARPs, operator statku powietrznego zostaje przypisany do określonego kraju zgodnie z jego oznacznikiem ICAO, lub do kraju, który wydał mu licencję AOC, lub zgodnie z miejscem jego prawnej rejestracji.</v>
      </c>
      <c r="E60" s="524"/>
      <c r="F60" s="524"/>
      <c r="G60" s="524"/>
      <c r="H60" s="524"/>
      <c r="I60" s="524"/>
      <c r="J60" s="524"/>
      <c r="K60" s="524"/>
      <c r="L60" s="382"/>
    </row>
    <row r="61" spans="2:12" ht="51" customHeight="1">
      <c r="B61" s="381"/>
      <c r="C61" s="385"/>
      <c r="D61" s="490" t="str">
        <f>Translations!$B$895</f>
        <v>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v>
      </c>
      <c r="E61" s="585"/>
      <c r="F61" s="585"/>
      <c r="G61" s="585"/>
      <c r="H61" s="585"/>
      <c r="I61" s="585"/>
      <c r="J61" s="585"/>
      <c r="K61" s="585"/>
      <c r="L61" s="382"/>
    </row>
    <row r="62" spans="2:13" ht="38.25" customHeight="1">
      <c r="B62" s="381"/>
      <c r="C62" s="385"/>
      <c r="D62" s="490" t="str">
        <f>Translations!$B$896</f>
        <v>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do zatwierdzenia planu monitorowania.</v>
      </c>
      <c r="E62" s="585"/>
      <c r="F62" s="585"/>
      <c r="G62" s="585"/>
      <c r="H62" s="585"/>
      <c r="I62" s="585"/>
      <c r="J62" s="585"/>
      <c r="K62" s="585"/>
      <c r="L62" s="382"/>
      <c r="M62" s="93" t="s">
        <v>1021</v>
      </c>
    </row>
    <row r="63" spans="2:12" ht="4.5" customHeight="1" thickBot="1">
      <c r="B63" s="381"/>
      <c r="C63" s="385"/>
      <c r="D63" s="1"/>
      <c r="E63" s="380"/>
      <c r="F63" s="380"/>
      <c r="G63" s="380"/>
      <c r="H63" s="380"/>
      <c r="I63" s="380"/>
      <c r="J63" s="380"/>
      <c r="K63" s="380"/>
      <c r="L63" s="382"/>
    </row>
    <row r="64" spans="2:13" ht="25.5" customHeight="1" thickBot="1">
      <c r="B64" s="381"/>
      <c r="C64" s="396" t="s">
        <v>694</v>
      </c>
      <c r="D64" s="563" t="str">
        <f>Translations!$B$897</f>
        <v>Proszę potwierdzić, że ten plan monitorowania będzie miał zastosowanie w ramach mechanizmu CORSIA:</v>
      </c>
      <c r="E64" s="563"/>
      <c r="F64" s="563"/>
      <c r="G64" s="563"/>
      <c r="H64" s="563"/>
      <c r="I64" s="563"/>
      <c r="J64" s="639"/>
      <c r="K64" s="387"/>
      <c r="L64" s="382"/>
      <c r="M64" s="388" t="b">
        <f>IF(ISBLANK(K64),TRUE,K64)</f>
        <v>1</v>
      </c>
    </row>
    <row r="65" spans="2:12" ht="4.5" customHeight="1">
      <c r="B65" s="381"/>
      <c r="C65" s="385"/>
      <c r="D65" s="1"/>
      <c r="E65" s="380"/>
      <c r="F65" s="380"/>
      <c r="G65" s="380"/>
      <c r="H65" s="380"/>
      <c r="I65" s="380"/>
      <c r="J65" s="380"/>
      <c r="K65" s="380"/>
      <c r="L65" s="382"/>
    </row>
    <row r="66" spans="2:12" ht="12.75" customHeight="1">
      <c r="B66" s="381"/>
      <c r="C66" s="385"/>
      <c r="D66" s="591" t="str">
        <f>Translations!$B$898</f>
        <v>Uwaga: Jeżeli w tym punkcie wybrano "Prawda", proszę wybrać "Plan monitorowania emisji rocznych" punkcie 2(c).</v>
      </c>
      <c r="E66" s="592"/>
      <c r="F66" s="592"/>
      <c r="G66" s="592"/>
      <c r="H66" s="592"/>
      <c r="I66" s="592"/>
      <c r="J66" s="593"/>
      <c r="K66" s="415">
        <f>IF(AND(CNTR_PrimaryMP=2,K64=TRUE),EUConst_ErrPrimaryMP,"")</f>
      </c>
      <c r="L66" s="382"/>
    </row>
    <row r="67" spans="2:12" ht="4.5" customHeight="1" thickBot="1">
      <c r="B67" s="381"/>
      <c r="C67" s="385"/>
      <c r="D67" s="1"/>
      <c r="E67" s="380"/>
      <c r="F67" s="380"/>
      <c r="G67" s="380"/>
      <c r="H67" s="380"/>
      <c r="I67" s="380"/>
      <c r="J67" s="380"/>
      <c r="K67" s="380"/>
      <c r="L67" s="382"/>
    </row>
    <row r="68" spans="2:13" ht="12.75" customHeight="1" thickBot="1">
      <c r="B68" s="381"/>
      <c r="C68" s="396" t="s">
        <v>201</v>
      </c>
      <c r="D68" s="563" t="str">
        <f>Translations!$B$899</f>
        <v>Czy jesteś zobowiązany do uczestnictwa w mechanizmie CORSIA w innym kraju?</v>
      </c>
      <c r="E68" s="564"/>
      <c r="F68" s="564"/>
      <c r="G68" s="564"/>
      <c r="H68" s="564"/>
      <c r="I68" s="564"/>
      <c r="J68" s="564"/>
      <c r="K68" s="387"/>
      <c r="L68" s="382"/>
      <c r="M68" s="388" t="b">
        <f>(K64=TRUE)</f>
        <v>0</v>
      </c>
    </row>
    <row r="69" spans="2:12" ht="4.5" customHeight="1">
      <c r="B69" s="381"/>
      <c r="C69" s="385"/>
      <c r="D69" s="1"/>
      <c r="E69" s="380"/>
      <c r="F69" s="380"/>
      <c r="G69" s="380"/>
      <c r="H69" s="380"/>
      <c r="I69" s="380"/>
      <c r="J69" s="380"/>
      <c r="K69" s="380"/>
      <c r="L69" s="382"/>
    </row>
    <row r="70" spans="2:13" ht="25.5" customHeight="1">
      <c r="B70" s="381"/>
      <c r="C70" s="396" t="s">
        <v>204</v>
      </c>
      <c r="D70" s="563" t="str">
        <f>Translations!$B$900</f>
        <v>Proszę wskazać w jakim innym kraju będzie prowadzone raportowanie w ramach mechanizmu CORSIA:</v>
      </c>
      <c r="E70" s="524"/>
      <c r="F70" s="524"/>
      <c r="G70" s="524"/>
      <c r="H70" s="584"/>
      <c r="I70" s="581"/>
      <c r="J70" s="582"/>
      <c r="K70" s="583"/>
      <c r="L70" s="382"/>
      <c r="M70" s="388" t="b">
        <f>OR(K64=TRUE,AND(NOT(ISBLANK(K68)),K68=FALSE))</f>
        <v>0</v>
      </c>
    </row>
    <row r="71" spans="2:12" ht="4.5" customHeight="1">
      <c r="B71" s="381"/>
      <c r="C71" s="385"/>
      <c r="D71" s="1"/>
      <c r="E71" s="380"/>
      <c r="F71" s="380"/>
      <c r="G71" s="380"/>
      <c r="H71" s="380"/>
      <c r="I71" s="380"/>
      <c r="J71" s="380"/>
      <c r="K71" s="380"/>
      <c r="L71" s="382"/>
    </row>
    <row r="72" spans="2:13" ht="25.5" customHeight="1">
      <c r="B72" s="381"/>
      <c r="C72" s="385"/>
      <c r="D72" s="490" t="str">
        <f>Translations!$B$901</f>
        <v>Niektórzy operatorzy mają zobowiązania tylko w ramach mechanizmu CORSIA, tzn. nie uczestniczą w systemie EU ETS. Jeżeli ten plan opracowano wyłącznie na potrzeby mechanizmu CORSIA, proszę potwierdzić, że to jest taki przypadek.</v>
      </c>
      <c r="E72" s="585"/>
      <c r="F72" s="585"/>
      <c r="G72" s="585"/>
      <c r="H72" s="585"/>
      <c r="I72" s="585"/>
      <c r="J72" s="585"/>
      <c r="K72" s="585"/>
      <c r="L72" s="382"/>
      <c r="M72" s="202" t="s">
        <v>1134</v>
      </c>
    </row>
    <row r="73" spans="2:12" ht="4.5" customHeight="1" thickBot="1">
      <c r="B73" s="381"/>
      <c r="C73" s="385"/>
      <c r="D73" s="1"/>
      <c r="E73" s="380"/>
      <c r="F73" s="380"/>
      <c r="G73" s="380"/>
      <c r="H73" s="380"/>
      <c r="I73" s="380"/>
      <c r="J73" s="380"/>
      <c r="K73" s="380"/>
      <c r="L73" s="382"/>
    </row>
    <row r="74" spans="2:13" ht="12.75" customHeight="1" thickBot="1">
      <c r="B74" s="381"/>
      <c r="C74" s="396" t="s">
        <v>140</v>
      </c>
      <c r="D74" s="522" t="str">
        <f>Translations!$B$902</f>
        <v>Proszę potwierdzić swoją kwalifikacje do systemu EU ETS:</v>
      </c>
      <c r="E74" s="586"/>
      <c r="F74" s="586"/>
      <c r="G74" s="586"/>
      <c r="H74" s="586"/>
      <c r="I74" s="586"/>
      <c r="J74" s="386"/>
      <c r="K74" s="387"/>
      <c r="L74" s="382"/>
      <c r="M74" s="388" t="b">
        <f>IF(ISBLANK(K74),FALSE,NOT(K74))</f>
        <v>0</v>
      </c>
    </row>
    <row r="75" spans="2:12" ht="4.5" customHeight="1">
      <c r="B75" s="381"/>
      <c r="C75" s="385"/>
      <c r="D75" s="1"/>
      <c r="E75" s="380"/>
      <c r="F75" s="380"/>
      <c r="G75" s="380"/>
      <c r="H75" s="380"/>
      <c r="I75" s="380"/>
      <c r="J75" s="380"/>
      <c r="K75" s="380"/>
      <c r="L75" s="382"/>
    </row>
    <row r="76" spans="2:12" ht="12.75">
      <c r="B76" s="381"/>
      <c r="C76" s="381"/>
      <c r="D76" s="382"/>
      <c r="E76" s="382"/>
      <c r="F76" s="382"/>
      <c r="G76" s="383"/>
      <c r="H76" s="383"/>
      <c r="I76" s="382"/>
      <c r="J76" s="384"/>
      <c r="K76" s="382"/>
      <c r="L76" s="382"/>
    </row>
    <row r="77" spans="3:10" ht="12.75">
      <c r="C77" s="115"/>
      <c r="G77" s="114"/>
      <c r="H77" s="114"/>
      <c r="J77" s="116"/>
    </row>
    <row r="78" spans="3:11" ht="12.75" customHeight="1">
      <c r="C78" s="269" t="s">
        <v>1109</v>
      </c>
      <c r="D78" s="522" t="str">
        <f>Translations!$B$129</f>
        <v>Proszę wprowadzić adres operatora statku powietrznego, łącznie z kodem pocztowym i krajem:</v>
      </c>
      <c r="E78" s="522"/>
      <c r="F78" s="522"/>
      <c r="G78" s="522"/>
      <c r="H78" s="522"/>
      <c r="I78" s="522"/>
      <c r="J78" s="522"/>
      <c r="K78" s="522"/>
    </row>
    <row r="79" spans="3:11" ht="12.75">
      <c r="C79" s="112"/>
      <c r="D79" s="110"/>
      <c r="E79" s="110"/>
      <c r="F79" s="110"/>
      <c r="G79" s="113" t="str">
        <f>Translations!$B$130</f>
        <v>Adres, wiersz 1</v>
      </c>
      <c r="H79" s="114"/>
      <c r="I79" s="581"/>
      <c r="J79" s="582"/>
      <c r="K79" s="583"/>
    </row>
    <row r="80" spans="3:11" ht="12.75">
      <c r="C80" s="112"/>
      <c r="D80" s="110"/>
      <c r="E80" s="110"/>
      <c r="F80" s="110"/>
      <c r="G80" s="113" t="str">
        <f>Translations!$B$131</f>
        <v>Adres, wiersz 2</v>
      </c>
      <c r="H80" s="114"/>
      <c r="I80" s="581"/>
      <c r="J80" s="582"/>
      <c r="K80" s="583"/>
    </row>
    <row r="81" spans="3:11" ht="12.75">
      <c r="C81" s="112"/>
      <c r="D81" s="110"/>
      <c r="E81" s="110"/>
      <c r="F81" s="110"/>
      <c r="G81" s="113" t="str">
        <f>Translations!$B$132</f>
        <v>Miejscowość</v>
      </c>
      <c r="H81" s="114"/>
      <c r="I81" s="581"/>
      <c r="J81" s="582"/>
      <c r="K81" s="583"/>
    </row>
    <row r="82" spans="3:11" ht="12.75">
      <c r="C82" s="112"/>
      <c r="D82" s="110"/>
      <c r="E82" s="110"/>
      <c r="F82" s="110"/>
      <c r="G82" s="113" t="str">
        <f>Translations!$B$133</f>
        <v>Województwo</v>
      </c>
      <c r="H82" s="114"/>
      <c r="I82" s="581"/>
      <c r="J82" s="582"/>
      <c r="K82" s="583"/>
    </row>
    <row r="83" spans="3:11" ht="12.75">
      <c r="C83" s="112"/>
      <c r="D83" s="99"/>
      <c r="E83" s="99"/>
      <c r="F83" s="99"/>
      <c r="G83" s="113" t="str">
        <f>Translations!$B$134</f>
        <v>Kod pocztowy</v>
      </c>
      <c r="H83" s="114"/>
      <c r="I83" s="581"/>
      <c r="J83" s="582"/>
      <c r="K83" s="583"/>
    </row>
    <row r="84" spans="3:11" ht="12.75">
      <c r="C84" s="112"/>
      <c r="D84" s="99"/>
      <c r="E84" s="99"/>
      <c r="F84" s="99"/>
      <c r="G84" s="113" t="str">
        <f>Translations!$B$135</f>
        <v>Kraj</v>
      </c>
      <c r="H84" s="114"/>
      <c r="I84" s="581" t="s">
        <v>1420</v>
      </c>
      <c r="J84" s="582"/>
      <c r="K84" s="583"/>
    </row>
    <row r="85" spans="3:11" ht="12.75">
      <c r="C85" s="112"/>
      <c r="D85" s="99"/>
      <c r="E85" s="99"/>
      <c r="F85" s="99"/>
      <c r="G85" s="113" t="str">
        <f>Translations!$B$136</f>
        <v>Adres e-mail</v>
      </c>
      <c r="H85" s="114"/>
      <c r="I85" s="581"/>
      <c r="J85" s="582"/>
      <c r="K85" s="583"/>
    </row>
    <row r="86" spans="3:11" ht="12.75">
      <c r="C86" s="112"/>
      <c r="D86" s="99"/>
      <c r="E86" s="99"/>
      <c r="F86" s="99"/>
      <c r="G86" s="99"/>
      <c r="H86" s="99"/>
      <c r="I86" s="99"/>
      <c r="J86" s="99"/>
      <c r="K86" s="99"/>
    </row>
    <row r="87" spans="3:11" ht="25.5" customHeight="1">
      <c r="C87" s="269" t="s">
        <v>1173</v>
      </c>
      <c r="D87" s="522" t="str">
        <f>Translations!$B$903</f>
        <v>Proszę wprowadzić adres kontaktowy operatora statku powietrznego (łącznie z kodem pocztowym) w administrującym państwie członkowskim, jeżeli jest inny niż ten podany w pkt (k) powyżej i jeżeli taki adres istnieje:</v>
      </c>
      <c r="E87" s="522"/>
      <c r="F87" s="522"/>
      <c r="G87" s="522"/>
      <c r="H87" s="522"/>
      <c r="I87" s="522"/>
      <c r="J87" s="522"/>
      <c r="K87" s="522"/>
    </row>
    <row r="88" spans="3:11" ht="12.75">
      <c r="C88" s="112"/>
      <c r="D88" s="49"/>
      <c r="E88" s="49"/>
      <c r="F88" s="49"/>
      <c r="G88" s="113" t="str">
        <f>Translations!$B$130</f>
        <v>Adres, wiersz 1</v>
      </c>
      <c r="H88" s="114"/>
      <c r="I88" s="581"/>
      <c r="J88" s="582"/>
      <c r="K88" s="583"/>
    </row>
    <row r="89" spans="3:11" ht="12.75">
      <c r="C89" s="112"/>
      <c r="D89" s="49"/>
      <c r="E89" s="49"/>
      <c r="F89" s="49"/>
      <c r="G89" s="113" t="str">
        <f>Translations!$B$131</f>
        <v>Adres, wiersz 2</v>
      </c>
      <c r="H89" s="114"/>
      <c r="I89" s="581"/>
      <c r="J89" s="582"/>
      <c r="K89" s="583"/>
    </row>
    <row r="90" spans="3:11" ht="12.75">
      <c r="C90" s="112"/>
      <c r="D90" s="49"/>
      <c r="E90" s="49"/>
      <c r="F90" s="49"/>
      <c r="G90" s="113" t="str">
        <f>Translations!$B$132</f>
        <v>Miejscowość</v>
      </c>
      <c r="H90" s="114"/>
      <c r="I90" s="581"/>
      <c r="J90" s="582"/>
      <c r="K90" s="583"/>
    </row>
    <row r="91" spans="3:11" ht="12.75">
      <c r="C91" s="112"/>
      <c r="D91" s="49"/>
      <c r="E91" s="49"/>
      <c r="F91" s="49"/>
      <c r="G91" s="113" t="str">
        <f>Translations!$B$133</f>
        <v>Województwo</v>
      </c>
      <c r="H91" s="114"/>
      <c r="I91" s="581"/>
      <c r="J91" s="582"/>
      <c r="K91" s="583"/>
    </row>
    <row r="92" spans="3:11" ht="12.75">
      <c r="C92" s="112"/>
      <c r="D92" s="49"/>
      <c r="E92" s="49"/>
      <c r="F92" s="49"/>
      <c r="G92" s="113" t="str">
        <f>Translations!$B$134</f>
        <v>Kod pocztowy</v>
      </c>
      <c r="H92" s="114"/>
      <c r="I92" s="581"/>
      <c r="J92" s="582"/>
      <c r="K92" s="583"/>
    </row>
    <row r="93" spans="3:11" ht="12.75">
      <c r="C93" s="112"/>
      <c r="D93" s="49"/>
      <c r="E93" s="49"/>
      <c r="F93" s="49"/>
      <c r="G93" s="113" t="str">
        <f>Translations!$B$135</f>
        <v>Kraj</v>
      </c>
      <c r="H93" s="114"/>
      <c r="I93" s="581" t="s">
        <v>1420</v>
      </c>
      <c r="J93" s="582"/>
      <c r="K93" s="583"/>
    </row>
    <row r="94" spans="3:11" ht="12.75">
      <c r="C94" s="112"/>
      <c r="D94" s="99"/>
      <c r="E94" s="99"/>
      <c r="F94" s="99"/>
      <c r="G94" s="113" t="str">
        <f>Translations!$B$136</f>
        <v>Adres e-mail</v>
      </c>
      <c r="H94" s="114"/>
      <c r="I94" s="581"/>
      <c r="J94" s="582"/>
      <c r="K94" s="583"/>
    </row>
    <row r="95" spans="3:11" ht="12.75">
      <c r="C95" s="112"/>
      <c r="G95" s="113"/>
      <c r="H95" s="114"/>
      <c r="I95" s="111"/>
      <c r="J95" s="111"/>
      <c r="K95" s="111"/>
    </row>
    <row r="96" spans="2:11" ht="25.5">
      <c r="B96" s="64" t="str">
        <f>Translations!$B$102</f>
        <v>
</v>
      </c>
      <c r="C96" s="98" t="s">
        <v>1175</v>
      </c>
      <c r="D96" s="522" t="str">
        <f>Translations!$B$138</f>
        <v>Proszę podać szczegóły dotyczące struktury własnościowej przedsiębiorstwa oraz określić, czy posiada ono spółki zależne lub spółki dominujące</v>
      </c>
      <c r="E96" s="522"/>
      <c r="F96" s="522"/>
      <c r="G96" s="522"/>
      <c r="H96" s="522"/>
      <c r="I96" s="522"/>
      <c r="J96" s="522"/>
      <c r="K96" s="522"/>
    </row>
    <row r="97" spans="3:11" ht="38.25" customHeight="1">
      <c r="C97" s="99"/>
      <c r="D97" s="614" t="str">
        <f>Translations!$B$139</f>
        <v>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v>
      </c>
      <c r="E97" s="615"/>
      <c r="F97" s="615"/>
      <c r="G97" s="615"/>
      <c r="H97" s="615"/>
      <c r="I97" s="615"/>
      <c r="J97" s="615"/>
      <c r="K97" s="615"/>
    </row>
    <row r="98" spans="2:12" ht="4.5" customHeight="1">
      <c r="B98" s="381"/>
      <c r="C98" s="381"/>
      <c r="D98" s="382"/>
      <c r="E98" s="382"/>
      <c r="F98" s="382"/>
      <c r="G98" s="383"/>
      <c r="H98" s="383"/>
      <c r="I98" s="382"/>
      <c r="J98" s="384"/>
      <c r="K98" s="382"/>
      <c r="L98" s="382"/>
    </row>
    <row r="99" spans="2:12" ht="36" customHeight="1">
      <c r="B99" s="381"/>
      <c r="C99" s="385"/>
      <c r="D99" s="587" t="str">
        <f>Translations!$B$904</f>
        <v>Na potrzeby mechanizmu CORSIA dozwolone jest, aby operator statku powietrznego w relacji spółka matka-spółka zależna był uważany za oddzielnego operatora statków powietrznych. Mając na uwadze, że nie jest to dozwlone w ramach systemu EU ETS, it is recommended not to make use of this options for simplicity of administration.</v>
      </c>
      <c r="E99" s="524"/>
      <c r="F99" s="524"/>
      <c r="G99" s="524"/>
      <c r="H99" s="524"/>
      <c r="I99" s="524"/>
      <c r="J99" s="524"/>
      <c r="K99" s="524"/>
      <c r="L99" s="382"/>
    </row>
    <row r="100" spans="2:12" ht="51" customHeight="1">
      <c r="B100" s="381"/>
      <c r="C100" s="385"/>
      <c r="D100" s="594" t="str">
        <f>Translations!$B$905</f>
        <v>Jeżeli pomimo powyższych instrukcji operator statku powietrznego zechce skorzystać z możliwości oferowanych przez mechanizm CORSIA, poniżej należy zamieścić właściwe wyjaśnienia. Proszę jasno wskazać nazwy spółek zależnych, które również wykonują międzynarodowe operacje lotnicze oraz wybrać sposób zarządzania identyfikacją statku powietrznego w odniesieniu do lotów międzynarodowych. W stosownych przypadkach proszę załączyć dodatkowe wyjaśnienia do planu monitorowania wielkości emisji.</v>
      </c>
      <c r="E100" s="524"/>
      <c r="F100" s="524"/>
      <c r="G100" s="524"/>
      <c r="H100" s="524"/>
      <c r="I100" s="524"/>
      <c r="J100" s="524"/>
      <c r="K100" s="524"/>
      <c r="L100" s="382"/>
    </row>
    <row r="101" spans="2:12" ht="33" customHeight="1">
      <c r="B101" s="381"/>
      <c r="C101" s="385"/>
      <c r="D101" s="595" t="str">
        <f>Translations!$B$906</f>
        <v>Uwaga 1: Zagregowane w ten sposób raportowanie dozwolone jest wyłącznie dla spółek zależnych, które raportują się w tym samym kraju. Jeżeli operator statku powietrznego wykorzystuje taką możliwość, musi wyraźnie zaznaczyć, że wszystkie zależne przedsiębiorstwa są w całości własnością spółki matki.</v>
      </c>
      <c r="E101" s="564"/>
      <c r="F101" s="564"/>
      <c r="G101" s="564"/>
      <c r="H101" s="564"/>
      <c r="I101" s="564"/>
      <c r="J101" s="564"/>
      <c r="K101" s="564"/>
      <c r="L101" s="382"/>
    </row>
    <row r="102" spans="2:12" ht="33" customHeight="1">
      <c r="B102" s="381"/>
      <c r="C102" s="385"/>
      <c r="D102" s="595" t="str">
        <f>Translations!$B$907</f>
        <v>Uwaga 2: Przepisy mechanizmu CORSIA wymagają aby emisje bazowe (okres 2019-2020) były oddzielnie przypisane do każdego zależnego operatora statków powietrznych. W związku z tym, jeżeli operator statku powietrznego chce skorzystać z tego rozwiązania, musi przedstawić jasną procedurę dotyczącą właściwego podziały danych.</v>
      </c>
      <c r="E102" s="564"/>
      <c r="F102" s="564"/>
      <c r="G102" s="564"/>
      <c r="H102" s="564"/>
      <c r="I102" s="564"/>
      <c r="J102" s="564"/>
      <c r="K102" s="564"/>
      <c r="L102" s="382"/>
    </row>
    <row r="103" spans="2:12" ht="4.5" customHeight="1">
      <c r="B103" s="381"/>
      <c r="C103" s="381"/>
      <c r="D103" s="382"/>
      <c r="E103" s="382"/>
      <c r="F103" s="382"/>
      <c r="G103" s="383"/>
      <c r="H103" s="383"/>
      <c r="I103" s="382"/>
      <c r="J103" s="384"/>
      <c r="K103" s="382"/>
      <c r="L103" s="382"/>
    </row>
    <row r="104" spans="3:11" ht="38.25" customHeight="1">
      <c r="C104" s="99"/>
      <c r="D104" s="607"/>
      <c r="E104" s="608"/>
      <c r="F104" s="608"/>
      <c r="G104" s="609"/>
      <c r="H104" s="609"/>
      <c r="I104" s="609"/>
      <c r="J104" s="609"/>
      <c r="K104" s="610"/>
    </row>
    <row r="105" spans="3:11" ht="38.25" customHeight="1">
      <c r="C105" s="99"/>
      <c r="D105" s="632"/>
      <c r="E105" s="633"/>
      <c r="F105" s="633"/>
      <c r="G105" s="634"/>
      <c r="H105" s="634"/>
      <c r="I105" s="634"/>
      <c r="J105" s="634"/>
      <c r="K105" s="635"/>
    </row>
    <row r="106" spans="3:11" ht="38.25" customHeight="1">
      <c r="C106" s="99"/>
      <c r="D106" s="628"/>
      <c r="E106" s="629"/>
      <c r="F106" s="629"/>
      <c r="G106" s="630"/>
      <c r="H106" s="630"/>
      <c r="I106" s="630"/>
      <c r="J106" s="630"/>
      <c r="K106" s="631"/>
    </row>
    <row r="107" ht="4.5" customHeight="1"/>
    <row r="108" spans="4:11" ht="38.25" customHeight="1">
      <c r="D108" s="611" t="str">
        <f>Translations!$B$140</f>
        <v>Należy zwrócić uwagę na fakt, że administrujące państwo członkowskie może zażądać dodatkowych informacji o adresach kontaktowych i strukturze przedsiębiorstwa (zob. arkusz „Dodatkowe informacje dotyczące poszczególnych państw członkowskich”).</v>
      </c>
      <c r="E108" s="612"/>
      <c r="F108" s="612"/>
      <c r="G108" s="612"/>
      <c r="H108" s="612"/>
      <c r="I108" s="612"/>
      <c r="J108" s="612"/>
      <c r="K108" s="612"/>
    </row>
    <row r="110" spans="3:11" ht="25.5" customHeight="1">
      <c r="C110" s="98" t="s">
        <v>1176</v>
      </c>
      <c r="D110" s="626" t="str">
        <f>Translations!$B$908</f>
        <v>Opis rodzajów działań operatora statku powietrznego, objętych załącznikiem I do dyrektywy EU ETS i mechanizmem CORSIA</v>
      </c>
      <c r="E110" s="627"/>
      <c r="F110" s="627"/>
      <c r="G110" s="627"/>
      <c r="H110" s="627"/>
      <c r="I110" s="627"/>
      <c r="J110" s="627"/>
      <c r="K110" s="627"/>
    </row>
    <row r="111" spans="2:11" ht="25.5">
      <c r="B111" s="64" t="str">
        <f>Translations!$B$102</f>
        <v>
</v>
      </c>
      <c r="C111" s="98"/>
      <c r="D111" s="614" t="str">
        <f>Translations!$B$142</f>
        <v>Operator określa, czy należy do komercyjnych czy niekomercyjnych przewoźników lotniczych, czy obsługuje loty regularne, nieregularne, czy oba te rodzaje lotów oraz czy zakres jego działalności obejmuje jedynie kraje EOG, czy również kraje spoza EOG.</v>
      </c>
      <c r="E111" s="615"/>
      <c r="F111" s="615"/>
      <c r="G111" s="615"/>
      <c r="H111" s="615"/>
      <c r="I111" s="615"/>
      <c r="J111" s="615"/>
      <c r="K111" s="615"/>
    </row>
    <row r="112" spans="3:13" ht="12.75" customHeight="1">
      <c r="C112" s="98"/>
      <c r="D112" s="111"/>
      <c r="E112" s="111"/>
      <c r="F112" s="111"/>
      <c r="G112" s="113" t="str">
        <f>Translations!$B$143</f>
        <v>Status operatora</v>
      </c>
      <c r="H112" s="111"/>
      <c r="I112" s="581" t="s">
        <v>1420</v>
      </c>
      <c r="J112" s="582"/>
      <c r="K112" s="583"/>
      <c r="M112" s="103">
        <f>IF(ISBLANK(I112),"",MATCH(I112,opstatus,0))</f>
        <v>1</v>
      </c>
    </row>
    <row r="113" spans="4:11" ht="12.75" customHeight="1">
      <c r="D113" s="615" t="str">
        <f>Translations!$B$144</f>
        <v>Komercyjni przewoźnicy lotniczy: Do niniejszego planu monitorowania proszę dołączyć jako dowód egzemplarz załącznika I AOC operatora .</v>
      </c>
      <c r="E113" s="615"/>
      <c r="F113" s="615"/>
      <c r="G113" s="615"/>
      <c r="H113" s="615"/>
      <c r="I113" s="615"/>
      <c r="J113" s="615"/>
      <c r="K113" s="615"/>
    </row>
    <row r="114" spans="3:11" ht="12.75" customHeight="1">
      <c r="C114" s="98"/>
      <c r="D114" s="111"/>
      <c r="E114" s="111"/>
      <c r="F114" s="111"/>
      <c r="G114" s="113" t="str">
        <f>Translations!$B$145</f>
        <v>Regularność lotów</v>
      </c>
      <c r="H114" s="111"/>
      <c r="I114" s="581" t="s">
        <v>1420</v>
      </c>
      <c r="J114" s="582"/>
      <c r="K114" s="583"/>
    </row>
    <row r="115" spans="3:11" ht="12.75" customHeight="1">
      <c r="C115" s="98"/>
      <c r="D115" s="111"/>
      <c r="E115" s="111"/>
      <c r="F115" s="111"/>
      <c r="G115" s="113" t="str">
        <f>Translations!$B$146</f>
        <v>Zakres działalności</v>
      </c>
      <c r="H115" s="111"/>
      <c r="I115" s="581" t="s">
        <v>1420</v>
      </c>
      <c r="J115" s="582"/>
      <c r="K115" s="583"/>
    </row>
    <row r="116" spans="3:11" ht="12.75" customHeight="1">
      <c r="C116" s="98" t="s">
        <v>1177</v>
      </c>
      <c r="D116" s="625" t="str">
        <f>Translations!$B$147</f>
        <v>W razie potrzeby proszę przedstawić bardziej szczegółowy opis działań.</v>
      </c>
      <c r="E116" s="625"/>
      <c r="F116" s="625"/>
      <c r="G116" s="625"/>
      <c r="H116" s="625"/>
      <c r="I116" s="625"/>
      <c r="J116" s="625"/>
      <c r="K116" s="625"/>
    </row>
    <row r="117" spans="3:11" ht="38.25" customHeight="1">
      <c r="C117" s="99"/>
      <c r="D117" s="607"/>
      <c r="E117" s="608"/>
      <c r="F117" s="608"/>
      <c r="G117" s="609"/>
      <c r="H117" s="609"/>
      <c r="I117" s="609"/>
      <c r="J117" s="609"/>
      <c r="K117" s="610"/>
    </row>
    <row r="118" spans="3:11" ht="38.25" customHeight="1">
      <c r="C118" s="99"/>
      <c r="D118" s="632"/>
      <c r="E118" s="633"/>
      <c r="F118" s="633"/>
      <c r="G118" s="634"/>
      <c r="H118" s="634"/>
      <c r="I118" s="634"/>
      <c r="J118" s="634"/>
      <c r="K118" s="635"/>
    </row>
    <row r="119" spans="3:11" ht="38.25" customHeight="1">
      <c r="C119" s="99"/>
      <c r="D119" s="628"/>
      <c r="E119" s="629"/>
      <c r="F119" s="629"/>
      <c r="G119" s="630"/>
      <c r="H119" s="630"/>
      <c r="I119" s="630"/>
      <c r="J119" s="630"/>
      <c r="K119" s="631"/>
    </row>
    <row r="120" spans="3:10" ht="12.75">
      <c r="C120" s="115"/>
      <c r="G120" s="114"/>
      <c r="H120" s="114"/>
      <c r="J120" s="116"/>
    </row>
    <row r="121" spans="3:11" ht="15.75">
      <c r="C121" s="118">
        <v>3</v>
      </c>
      <c r="D121" s="606" t="str">
        <f>Translations!$B$148</f>
        <v>Dane teleadresowe i adres do doręczeń</v>
      </c>
      <c r="E121" s="606"/>
      <c r="F121" s="606"/>
      <c r="G121" s="606"/>
      <c r="H121" s="606"/>
      <c r="I121" s="606"/>
      <c r="J121" s="606"/>
      <c r="K121" s="606"/>
    </row>
    <row r="122" spans="3:11" ht="12.75">
      <c r="C122" s="120"/>
      <c r="D122" s="120"/>
      <c r="E122" s="120"/>
      <c r="F122" s="120"/>
      <c r="G122" s="120"/>
      <c r="H122" s="120"/>
      <c r="I122" s="120"/>
      <c r="J122" s="120"/>
      <c r="K122" s="120"/>
    </row>
    <row r="123" spans="3:11" ht="12.75">
      <c r="C123" s="98" t="s">
        <v>255</v>
      </c>
      <c r="D123" s="598" t="str">
        <f>Translations!$B$149</f>
        <v>Proszę podać osobę, z którą można będzie się kontaktować w sprawie niniejszego planu monitorowania.</v>
      </c>
      <c r="E123" s="598"/>
      <c r="F123" s="598"/>
      <c r="G123" s="598"/>
      <c r="H123" s="598"/>
      <c r="I123" s="598"/>
      <c r="J123" s="598"/>
      <c r="K123" s="598"/>
    </row>
    <row r="124" spans="3:11" ht="38.25" customHeight="1">
      <c r="C124" s="99"/>
      <c r="D124" s="615" t="str">
        <f>Translations!$B$150</f>
        <v>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v>
      </c>
      <c r="E124" s="615"/>
      <c r="F124" s="615"/>
      <c r="G124" s="615"/>
      <c r="H124" s="615"/>
      <c r="I124" s="615"/>
      <c r="J124" s="615"/>
      <c r="K124" s="615"/>
    </row>
    <row r="125" spans="3:11" ht="12.75">
      <c r="C125" s="117"/>
      <c r="D125" s="1"/>
      <c r="E125" s="1"/>
      <c r="F125" s="1"/>
      <c r="G125" s="1"/>
      <c r="H125" s="1"/>
      <c r="I125" s="1"/>
      <c r="J125" s="1"/>
      <c r="K125" s="1"/>
    </row>
    <row r="126" spans="3:11" ht="12.75">
      <c r="C126" s="99"/>
      <c r="E126" s="99"/>
      <c r="G126" s="98" t="str">
        <f>Translations!$B$151</f>
        <v>Tytuł:</v>
      </c>
      <c r="I126" s="581" t="s">
        <v>1420</v>
      </c>
      <c r="J126" s="582"/>
      <c r="K126" s="583"/>
    </row>
    <row r="127" spans="3:11" ht="12.75">
      <c r="C127" s="99"/>
      <c r="E127" s="99"/>
      <c r="G127" s="98" t="str">
        <f>Translations!$B$152</f>
        <v>Imię:</v>
      </c>
      <c r="I127" s="581"/>
      <c r="J127" s="582"/>
      <c r="K127" s="583"/>
    </row>
    <row r="128" spans="3:11" ht="12.75">
      <c r="C128" s="99"/>
      <c r="E128" s="99"/>
      <c r="G128" s="98" t="str">
        <f>Translations!$B$153</f>
        <v>Nazwisko:</v>
      </c>
      <c r="I128" s="581"/>
      <c r="J128" s="582"/>
      <c r="K128" s="583"/>
    </row>
    <row r="129" spans="3:11" ht="12.75">
      <c r="C129" s="99"/>
      <c r="E129" s="99"/>
      <c r="F129" s="99"/>
      <c r="G129" s="97" t="str">
        <f>Translations!$B$154</f>
        <v>Nazwa stanowiska:</v>
      </c>
      <c r="I129" s="581"/>
      <c r="J129" s="582"/>
      <c r="K129" s="583"/>
    </row>
    <row r="130" spans="3:8" ht="12.75">
      <c r="C130" s="99"/>
      <c r="E130" s="99"/>
      <c r="F130" s="99"/>
      <c r="G130" s="97" t="str">
        <f>Translations!$B$155</f>
        <v>Nazwa organizacji (jeżeli działa w imieniu operatora statku powietrznego):</v>
      </c>
      <c r="H130" s="99"/>
    </row>
    <row r="131" spans="2:11" ht="12.75">
      <c r="B131" s="75"/>
      <c r="C131" s="121"/>
      <c r="E131" s="122"/>
      <c r="F131" s="122"/>
      <c r="G131" s="101"/>
      <c r="H131" s="75"/>
      <c r="I131" s="581"/>
      <c r="J131" s="582"/>
      <c r="K131" s="583"/>
    </row>
    <row r="132" spans="3:11" ht="12.75">
      <c r="C132" s="99"/>
      <c r="E132" s="99"/>
      <c r="F132" s="99"/>
      <c r="G132" s="97" t="str">
        <f>Translations!$B$156</f>
        <v>Numer telefonu:</v>
      </c>
      <c r="I132" s="581"/>
      <c r="J132" s="582"/>
      <c r="K132" s="583"/>
    </row>
    <row r="133" spans="3:11" ht="12.75">
      <c r="C133" s="120"/>
      <c r="E133" s="99"/>
      <c r="F133" s="99"/>
      <c r="G133" s="97" t="str">
        <f>Translations!$B$157</f>
        <v>Adres e-mail:</v>
      </c>
      <c r="I133" s="581"/>
      <c r="J133" s="582"/>
      <c r="K133" s="583"/>
    </row>
    <row r="134" spans="2:11" ht="3.75" customHeight="1">
      <c r="B134" s="75"/>
      <c r="C134" s="121"/>
      <c r="D134" s="101"/>
      <c r="E134" s="122"/>
      <c r="F134" s="122"/>
      <c r="G134" s="75"/>
      <c r="H134" s="75"/>
      <c r="I134" s="123"/>
      <c r="J134" s="123"/>
      <c r="K134" s="123"/>
    </row>
    <row r="135" spans="4:11" ht="18.75" customHeight="1">
      <c r="D135" s="604" t="str">
        <f>Translations!$B$158</f>
        <v>&lt;&lt;&lt;Jeżeli w pkt 2(c) wybrany został plan monitorowania tonokilometrów, należy kliknąć tutaj, aby przejść do pkt 4 &gt;&gt;&gt;</v>
      </c>
      <c r="E135" s="604"/>
      <c r="F135" s="604"/>
      <c r="G135" s="604"/>
      <c r="H135" s="605"/>
      <c r="I135" s="605"/>
      <c r="J135" s="605"/>
      <c r="K135" s="605"/>
    </row>
    <row r="136" spans="2:11" ht="3.75" customHeight="1">
      <c r="B136" s="75"/>
      <c r="C136" s="121"/>
      <c r="D136" s="101"/>
      <c r="E136" s="122"/>
      <c r="F136" s="122"/>
      <c r="G136" s="75"/>
      <c r="H136" s="75"/>
      <c r="I136" s="123"/>
      <c r="J136" s="123"/>
      <c r="K136" s="123"/>
    </row>
    <row r="137" spans="2:4" ht="12.75">
      <c r="B137" s="75"/>
      <c r="C137" s="97" t="s">
        <v>258</v>
      </c>
      <c r="D137" s="97" t="str">
        <f>Translations!$B$159</f>
        <v>Proszę wprowadzić adres do odbioru korespondencji</v>
      </c>
    </row>
    <row r="138" spans="2:11" ht="38.25" customHeight="1">
      <c r="B138" s="124" t="str">
        <f>Translations!$B$160</f>
        <v>
</v>
      </c>
      <c r="C138" s="125"/>
      <c r="D138" s="597" t="str">
        <f>Translations!$B$161</f>
        <v>Należy podać adres korespondencyjny do odbioru korespondencji lub innych dokumentów na mocy unijnego systemu handlu uprawnieniami do emisji gazów cieplarnianych lub w związku z nim. W stosownych przypadkach proszę podać adres poczty elektronicznej oraz adres pocztowy w administrującym państwie członkowskim.</v>
      </c>
      <c r="E138" s="597"/>
      <c r="F138" s="597"/>
      <c r="G138" s="597"/>
      <c r="H138" s="597"/>
      <c r="I138" s="597"/>
      <c r="J138" s="597"/>
      <c r="K138" s="597"/>
    </row>
    <row r="139" spans="2:11" ht="12.75">
      <c r="B139" s="75"/>
      <c r="C139" s="126"/>
      <c r="G139" s="97" t="str">
        <f>Translations!$B$151</f>
        <v>Tytuł:</v>
      </c>
      <c r="H139" s="127"/>
      <c r="I139" s="581" t="s">
        <v>1420</v>
      </c>
      <c r="J139" s="582"/>
      <c r="K139" s="583"/>
    </row>
    <row r="140" spans="2:11" ht="12.75">
      <c r="B140" s="75"/>
      <c r="C140" s="126"/>
      <c r="D140" s="97"/>
      <c r="E140" s="99"/>
      <c r="G140" s="97" t="str">
        <f>Translations!$B$152</f>
        <v>Imię:</v>
      </c>
      <c r="H140" s="127"/>
      <c r="I140" s="581"/>
      <c r="J140" s="582"/>
      <c r="K140" s="583"/>
    </row>
    <row r="141" spans="2:11" ht="12.75">
      <c r="B141" s="75"/>
      <c r="C141" s="126"/>
      <c r="D141" s="97"/>
      <c r="E141" s="99"/>
      <c r="G141" s="97" t="str">
        <f>Translations!$B$153</f>
        <v>Nazwisko:</v>
      </c>
      <c r="H141" s="127"/>
      <c r="I141" s="581"/>
      <c r="J141" s="582"/>
      <c r="K141" s="583"/>
    </row>
    <row r="142" spans="2:11" ht="12.75">
      <c r="B142" s="75"/>
      <c r="C142" s="128"/>
      <c r="E142" s="99"/>
      <c r="G142" s="97" t="str">
        <f>Translations!$B$157</f>
        <v>Adres e-mail:</v>
      </c>
      <c r="H142" s="127"/>
      <c r="I142" s="581"/>
      <c r="J142" s="582"/>
      <c r="K142" s="583"/>
    </row>
    <row r="143" spans="3:11" ht="12.75">
      <c r="C143" s="99"/>
      <c r="E143" s="99"/>
      <c r="F143" s="99"/>
      <c r="G143" s="97" t="str">
        <f>Translations!$B$156</f>
        <v>Numer telefonu:</v>
      </c>
      <c r="I143" s="581"/>
      <c r="J143" s="582"/>
      <c r="K143" s="583"/>
    </row>
    <row r="144" spans="2:11" ht="12.75">
      <c r="B144" s="75"/>
      <c r="C144" s="126"/>
      <c r="G144" s="129" t="str">
        <f>Translations!$B$162</f>
        <v>Adres, wiersz 1:</v>
      </c>
      <c r="H144" s="129"/>
      <c r="I144" s="581"/>
      <c r="J144" s="582"/>
      <c r="K144" s="583"/>
    </row>
    <row r="145" spans="2:11" ht="12.75">
      <c r="B145" s="75"/>
      <c r="C145" s="130"/>
      <c r="G145" s="129" t="str">
        <f>Translations!$B$163</f>
        <v>Adres, wiersz 2:</v>
      </c>
      <c r="H145" s="129"/>
      <c r="I145" s="581"/>
      <c r="J145" s="582"/>
      <c r="K145" s="583"/>
    </row>
    <row r="146" spans="2:11" ht="12.75">
      <c r="B146" s="75"/>
      <c r="C146" s="130"/>
      <c r="G146" s="129" t="str">
        <f>Translations!$B$164</f>
        <v>Miejscowość:</v>
      </c>
      <c r="H146" s="129"/>
      <c r="I146" s="581"/>
      <c r="J146" s="582"/>
      <c r="K146" s="583"/>
    </row>
    <row r="147" spans="2:11" ht="12.75">
      <c r="B147" s="75"/>
      <c r="C147" s="130"/>
      <c r="G147" s="129" t="str">
        <f>Translations!$B$165</f>
        <v>Woj./okręg/region:</v>
      </c>
      <c r="H147" s="129"/>
      <c r="I147" s="581"/>
      <c r="J147" s="582"/>
      <c r="K147" s="583"/>
    </row>
    <row r="148" spans="2:11" ht="12.75">
      <c r="B148" s="75"/>
      <c r="C148" s="130"/>
      <c r="G148" s="129" t="str">
        <f>Translations!$B$166</f>
        <v>Kod pocztowy:</v>
      </c>
      <c r="H148" s="129"/>
      <c r="I148" s="581"/>
      <c r="J148" s="582"/>
      <c r="K148" s="583"/>
    </row>
    <row r="149" spans="2:11" ht="12.75">
      <c r="B149" s="75"/>
      <c r="C149" s="130"/>
      <c r="G149" s="129" t="str">
        <f>Translations!$B$167</f>
        <v>Kraj:</v>
      </c>
      <c r="H149" s="129"/>
      <c r="I149" s="581" t="s">
        <v>1420</v>
      </c>
      <c r="J149" s="582"/>
      <c r="K149" s="583"/>
    </row>
    <row r="150" spans="2:11" ht="12.75">
      <c r="B150" s="75"/>
      <c r="C150" s="130"/>
      <c r="D150" s="97"/>
      <c r="E150" s="99"/>
      <c r="F150" s="99"/>
      <c r="G150" s="131"/>
      <c r="H150" s="131"/>
      <c r="I150" s="123"/>
      <c r="J150" s="123"/>
      <c r="K150" s="123"/>
    </row>
    <row r="151" spans="2:12" ht="4.5" customHeight="1">
      <c r="B151" s="381"/>
      <c r="C151" s="381"/>
      <c r="D151" s="382"/>
      <c r="E151" s="382"/>
      <c r="F151" s="382"/>
      <c r="G151" s="383"/>
      <c r="H151" s="383"/>
      <c r="I151" s="382"/>
      <c r="J151" s="384"/>
      <c r="K151" s="382"/>
      <c r="L151" s="382"/>
    </row>
    <row r="152" spans="2:12" ht="12.75">
      <c r="B152" s="382"/>
      <c r="C152" s="98" t="s">
        <v>296</v>
      </c>
      <c r="D152" s="98" t="str">
        <f>Translations!$B$909</f>
        <v>Przedstawiciel prawny operatora statku powietrznego</v>
      </c>
      <c r="L152" s="382"/>
    </row>
    <row r="153" spans="2:12" ht="25.5" customHeight="1">
      <c r="B153" s="389" t="str">
        <f>Translations!$B$160</f>
        <v>
</v>
      </c>
      <c r="C153" s="125"/>
      <c r="D153" s="596" t="str">
        <f>Translations!$B$910</f>
        <v>W stosownym przypadku, proszę podać dane kontaktowe przedstawiciela, który jest odpowiedzialny prawnie za operatora statku powietrznego w zakresie realizacji wymogów w ramach systemu EU ETS lub mechanizmu CORSIA.</v>
      </c>
      <c r="E153" s="597"/>
      <c r="F153" s="597"/>
      <c r="G153" s="597"/>
      <c r="H153" s="597"/>
      <c r="I153" s="597"/>
      <c r="J153" s="597"/>
      <c r="K153" s="597"/>
      <c r="L153" s="382"/>
    </row>
    <row r="154" spans="2:12" ht="12.75">
      <c r="B154" s="382"/>
      <c r="C154" s="126"/>
      <c r="G154" s="97" t="str">
        <f>Translations!$B$151</f>
        <v>Tytuł:</v>
      </c>
      <c r="H154" s="127"/>
      <c r="I154" s="581" t="s">
        <v>1420</v>
      </c>
      <c r="J154" s="582"/>
      <c r="K154" s="583"/>
      <c r="L154" s="382"/>
    </row>
    <row r="155" spans="2:12" ht="12.75">
      <c r="B155" s="382"/>
      <c r="C155" s="126"/>
      <c r="D155" s="97"/>
      <c r="E155" s="99"/>
      <c r="G155" s="97" t="str">
        <f>Translations!$B$152</f>
        <v>Imię:</v>
      </c>
      <c r="H155" s="127"/>
      <c r="I155" s="581"/>
      <c r="J155" s="582"/>
      <c r="K155" s="583"/>
      <c r="L155" s="382"/>
    </row>
    <row r="156" spans="2:12" ht="12.75">
      <c r="B156" s="382"/>
      <c r="C156" s="126"/>
      <c r="D156" s="97"/>
      <c r="E156" s="99"/>
      <c r="G156" s="97" t="str">
        <f>Translations!$B$153</f>
        <v>Nazwisko:</v>
      </c>
      <c r="H156" s="127"/>
      <c r="I156" s="581"/>
      <c r="J156" s="582"/>
      <c r="K156" s="583"/>
      <c r="L156" s="382"/>
    </row>
    <row r="157" spans="2:12" ht="12.75">
      <c r="B157" s="382"/>
      <c r="C157" s="128"/>
      <c r="E157" s="99"/>
      <c r="G157" s="97" t="str">
        <f>Translations!$B$157</f>
        <v>Adres e-mail:</v>
      </c>
      <c r="H157" s="127"/>
      <c r="I157" s="581"/>
      <c r="J157" s="582"/>
      <c r="K157" s="583"/>
      <c r="L157" s="382"/>
    </row>
    <row r="158" spans="2:12" ht="12.75">
      <c r="B158" s="382"/>
      <c r="C158" s="99"/>
      <c r="E158" s="99"/>
      <c r="F158" s="99"/>
      <c r="G158" s="97" t="str">
        <f>Translations!$B$156</f>
        <v>Numer telefonu:</v>
      </c>
      <c r="I158" s="581"/>
      <c r="J158" s="582"/>
      <c r="K158" s="583"/>
      <c r="L158" s="382"/>
    </row>
    <row r="159" spans="2:12" ht="12.75">
      <c r="B159" s="382"/>
      <c r="C159" s="126"/>
      <c r="G159" s="129" t="str">
        <f>Translations!$B$162</f>
        <v>Adres, wiersz 1:</v>
      </c>
      <c r="H159" s="129"/>
      <c r="I159" s="581"/>
      <c r="J159" s="582"/>
      <c r="K159" s="583"/>
      <c r="L159" s="382"/>
    </row>
    <row r="160" spans="2:12" ht="12.75">
      <c r="B160" s="382"/>
      <c r="C160" s="130"/>
      <c r="G160" s="129" t="str">
        <f>Translations!$B$163</f>
        <v>Adres, wiersz 2:</v>
      </c>
      <c r="H160" s="129"/>
      <c r="I160" s="581"/>
      <c r="J160" s="582"/>
      <c r="K160" s="583"/>
      <c r="L160" s="382"/>
    </row>
    <row r="161" spans="2:12" ht="12.75">
      <c r="B161" s="382"/>
      <c r="C161" s="130"/>
      <c r="G161" s="129" t="str">
        <f>Translations!$B$164</f>
        <v>Miejscowość:</v>
      </c>
      <c r="H161" s="129"/>
      <c r="I161" s="581"/>
      <c r="J161" s="582"/>
      <c r="K161" s="583"/>
      <c r="L161" s="382"/>
    </row>
    <row r="162" spans="2:12" ht="12.75">
      <c r="B162" s="382"/>
      <c r="C162" s="130"/>
      <c r="G162" s="129" t="str">
        <f>Translations!$B$165</f>
        <v>Woj./okręg/region:</v>
      </c>
      <c r="H162" s="129"/>
      <c r="I162" s="581"/>
      <c r="J162" s="582"/>
      <c r="K162" s="583"/>
      <c r="L162" s="382"/>
    </row>
    <row r="163" spans="2:12" ht="12.75">
      <c r="B163" s="382"/>
      <c r="C163" s="130"/>
      <c r="G163" s="129" t="str">
        <f>Translations!$B$166</f>
        <v>Kod pocztowy:</v>
      </c>
      <c r="H163" s="129"/>
      <c r="I163" s="581"/>
      <c r="J163" s="582"/>
      <c r="K163" s="583"/>
      <c r="L163" s="382"/>
    </row>
    <row r="164" spans="2:12" ht="12.75">
      <c r="B164" s="382"/>
      <c r="C164" s="130"/>
      <c r="G164" s="129" t="str">
        <f>Translations!$B$167</f>
        <v>Kraj:</v>
      </c>
      <c r="H164" s="129"/>
      <c r="I164" s="581" t="s">
        <v>1420</v>
      </c>
      <c r="J164" s="582"/>
      <c r="K164" s="583"/>
      <c r="L164" s="382"/>
    </row>
    <row r="165" spans="2:12" ht="4.5" customHeight="1">
      <c r="B165" s="381"/>
      <c r="C165" s="381"/>
      <c r="D165" s="382"/>
      <c r="E165" s="382"/>
      <c r="F165" s="382"/>
      <c r="G165" s="383"/>
      <c r="H165" s="383"/>
      <c r="I165" s="382"/>
      <c r="J165" s="384"/>
      <c r="K165" s="382"/>
      <c r="L165" s="382"/>
    </row>
    <row r="166" spans="2:11" ht="12.75">
      <c r="B166" s="75"/>
      <c r="C166" s="130"/>
      <c r="D166" s="97"/>
      <c r="E166" s="99"/>
      <c r="F166" s="99"/>
      <c r="G166" s="131"/>
      <c r="H166" s="131"/>
      <c r="I166" s="123"/>
      <c r="J166" s="123"/>
      <c r="K166" s="123"/>
    </row>
    <row r="167" spans="4:8" ht="12.75">
      <c r="D167" s="624" t="str">
        <f>Translations!$B$168</f>
        <v>&lt;&lt;&lt; Proszę kliknąć tutaj, aby przejść do kolejnego punktu &gt;&gt;&gt;</v>
      </c>
      <c r="E167" s="624"/>
      <c r="F167" s="624"/>
      <c r="G167" s="624"/>
      <c r="H167" s="624"/>
    </row>
  </sheetData>
  <sheetProtection sheet="1" objects="1" scenarios="1" formatCells="0" formatColumns="0" formatRows="0"/>
  <mergeCells count="124">
    <mergeCell ref="D50:K50"/>
    <mergeCell ref="D11:K11"/>
    <mergeCell ref="D22:K22"/>
    <mergeCell ref="D61:K61"/>
    <mergeCell ref="D60:K60"/>
    <mergeCell ref="D48:K48"/>
    <mergeCell ref="I47:K47"/>
    <mergeCell ref="D47:H47"/>
    <mergeCell ref="I45:K45"/>
    <mergeCell ref="D44:K44"/>
    <mergeCell ref="I79:K79"/>
    <mergeCell ref="I53:K53"/>
    <mergeCell ref="I56:K56"/>
    <mergeCell ref="I82:K82"/>
    <mergeCell ref="I91:K91"/>
    <mergeCell ref="D87:K87"/>
    <mergeCell ref="D78:K78"/>
    <mergeCell ref="I54:K54"/>
    <mergeCell ref="D59:K59"/>
    <mergeCell ref="D64:J64"/>
    <mergeCell ref="D28:K28"/>
    <mergeCell ref="I92:K92"/>
    <mergeCell ref="I93:K93"/>
    <mergeCell ref="D45:H45"/>
    <mergeCell ref="I81:K81"/>
    <mergeCell ref="I85:K85"/>
    <mergeCell ref="I88:K88"/>
    <mergeCell ref="D62:K62"/>
    <mergeCell ref="I90:K90"/>
    <mergeCell ref="I83:K83"/>
    <mergeCell ref="D105:K105"/>
    <mergeCell ref="D106:K106"/>
    <mergeCell ref="D117:K117"/>
    <mergeCell ref="D118:K118"/>
    <mergeCell ref="I112:K112"/>
    <mergeCell ref="D113:K113"/>
    <mergeCell ref="I115:K115"/>
    <mergeCell ref="I84:K84"/>
    <mergeCell ref="I148:K148"/>
    <mergeCell ref="I114:K114"/>
    <mergeCell ref="D116:K116"/>
    <mergeCell ref="D111:K111"/>
    <mergeCell ref="D110:K110"/>
    <mergeCell ref="I129:K129"/>
    <mergeCell ref="I147:K147"/>
    <mergeCell ref="D119:K119"/>
    <mergeCell ref="D124:K124"/>
    <mergeCell ref="D167:H167"/>
    <mergeCell ref="I139:K139"/>
    <mergeCell ref="I140:K140"/>
    <mergeCell ref="I127:K127"/>
    <mergeCell ref="I128:K128"/>
    <mergeCell ref="I141:K141"/>
    <mergeCell ref="I149:K149"/>
    <mergeCell ref="I142:K142"/>
    <mergeCell ref="I146:K146"/>
    <mergeCell ref="D138:K138"/>
    <mergeCell ref="I145:K145"/>
    <mergeCell ref="I126:K126"/>
    <mergeCell ref="I144:K144"/>
    <mergeCell ref="I131:K131"/>
    <mergeCell ref="D135:K135"/>
    <mergeCell ref="I132:K132"/>
    <mergeCell ref="I143:K143"/>
    <mergeCell ref="C3:K3"/>
    <mergeCell ref="I23:K23"/>
    <mergeCell ref="I7:K7"/>
    <mergeCell ref="D10:K10"/>
    <mergeCell ref="D7:G7"/>
    <mergeCell ref="I12:K12"/>
    <mergeCell ref="D8:K8"/>
    <mergeCell ref="I18:K18"/>
    <mergeCell ref="I16:K16"/>
    <mergeCell ref="D12:H12"/>
    <mergeCell ref="D121:K121"/>
    <mergeCell ref="D104:K104"/>
    <mergeCell ref="D108:K108"/>
    <mergeCell ref="D15:K15"/>
    <mergeCell ref="D17:K17"/>
    <mergeCell ref="I89:K89"/>
    <mergeCell ref="I80:K80"/>
    <mergeCell ref="D97:K97"/>
    <mergeCell ref="D96:K96"/>
    <mergeCell ref="I94:K94"/>
    <mergeCell ref="I55:K55"/>
    <mergeCell ref="D49:H49"/>
    <mergeCell ref="I49:K49"/>
    <mergeCell ref="I14:K14"/>
    <mergeCell ref="D14:H14"/>
    <mergeCell ref="I26:K26"/>
    <mergeCell ref="D16:H16"/>
    <mergeCell ref="D20:K20"/>
    <mergeCell ref="D21:K21"/>
    <mergeCell ref="D25:K25"/>
    <mergeCell ref="D23:H23"/>
    <mergeCell ref="D26:H27"/>
    <mergeCell ref="I164:K164"/>
    <mergeCell ref="I157:K157"/>
    <mergeCell ref="I158:K158"/>
    <mergeCell ref="I159:K159"/>
    <mergeCell ref="I160:K160"/>
    <mergeCell ref="I161:K161"/>
    <mergeCell ref="I162:K162"/>
    <mergeCell ref="D101:K101"/>
    <mergeCell ref="I163:K163"/>
    <mergeCell ref="D99:K99"/>
    <mergeCell ref="D100:K100"/>
    <mergeCell ref="D102:K102"/>
    <mergeCell ref="D153:K153"/>
    <mergeCell ref="I154:K154"/>
    <mergeCell ref="I155:K155"/>
    <mergeCell ref="I156:K156"/>
    <mergeCell ref="I133:K133"/>
    <mergeCell ref="D123:K123"/>
    <mergeCell ref="I70:K70"/>
    <mergeCell ref="D70:H70"/>
    <mergeCell ref="D68:J68"/>
    <mergeCell ref="D72:K72"/>
    <mergeCell ref="D74:I74"/>
    <mergeCell ref="D29:K29"/>
    <mergeCell ref="D41:K41"/>
    <mergeCell ref="D42:K42"/>
    <mergeCell ref="D66:J66"/>
    <mergeCell ref="D52:K52"/>
  </mergeCells>
  <conditionalFormatting sqref="D104:F104 I79:K85 I26:K26 I47:K47 I45:K45 I23:K23 I88:K94 I112:K112 I114:K115 I139:I149 I53:K56">
    <cfRule type="expression" priority="30" dxfId="175" stopIfTrue="1">
      <formula>(CNTR_PrimaryMP=2)</formula>
    </cfRule>
  </conditionalFormatting>
  <conditionalFormatting sqref="D113:K113">
    <cfRule type="expression" priority="33" dxfId="11" stopIfTrue="1">
      <formula>(CNTR_Commercial=3)</formula>
    </cfRule>
    <cfRule type="expression" priority="34" dxfId="83" stopIfTrue="1">
      <formula>(CNTR_Commercial=2)</formula>
    </cfRule>
  </conditionalFormatting>
  <conditionalFormatting sqref="D20:K20 D135:K135">
    <cfRule type="expression" priority="35" dxfId="11" stopIfTrue="1">
      <formula>(CNTR_PrimaryMP=1)</formula>
    </cfRule>
  </conditionalFormatting>
  <conditionalFormatting sqref="D105:F106">
    <cfRule type="expression" priority="27" dxfId="175" stopIfTrue="1">
      <formula>(CNTR_PrimaryMP=2)</formula>
    </cfRule>
  </conditionalFormatting>
  <conditionalFormatting sqref="D117:F117">
    <cfRule type="expression" priority="26" dxfId="175" stopIfTrue="1">
      <formula>($M$14=2)</formula>
    </cfRule>
  </conditionalFormatting>
  <conditionalFormatting sqref="D118:F119">
    <cfRule type="expression" priority="25" dxfId="175" stopIfTrue="1">
      <formula>($M$14=2)</formula>
    </cfRule>
  </conditionalFormatting>
  <conditionalFormatting sqref="K64">
    <cfRule type="expression" priority="24" dxfId="175"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175"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175" stopIfTrue="1">
      <formula>(CNTR_PrimaryMP=2)</formula>
    </cfRule>
  </conditionalFormatting>
  <conditionalFormatting sqref="K68">
    <cfRule type="expression" priority="5" dxfId="0" stopIfTrue="1">
      <formula>(M68=TRUE)</formula>
    </cfRule>
    <cfRule type="expression" priority="6" dxfId="175" stopIfTrue="1">
      <formula>(CNTR_PrimaryMP=2)</formula>
    </cfRule>
  </conditionalFormatting>
  <conditionalFormatting sqref="K74">
    <cfRule type="expression" priority="3" dxfId="175" stopIfTrue="1">
      <formula>(CNTR_PrimaryMP=2)</formula>
    </cfRule>
  </conditionalFormatting>
  <conditionalFormatting sqref="I49:K49">
    <cfRule type="expression" priority="2" dxfId="175"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21"/>
  <sheetViews>
    <sheetView showGridLines="0" zoomScale="175" zoomScaleNormal="175" zoomScaleSheetLayoutView="100" zoomScalePageLayoutView="0" workbookViewId="0" topLeftCell="B2">
      <selection activeCell="D215" sqref="D215:N215"/>
    </sheetView>
  </sheetViews>
  <sheetFormatPr defaultColWidth="10.7109375" defaultRowHeight="12.75"/>
  <cols>
    <col min="1" max="1" width="3.28125" style="105" hidden="1" customWidth="1"/>
    <col min="2" max="2" width="3.28125" style="104" customWidth="1"/>
    <col min="3" max="3" width="4.140625" style="104" customWidth="1"/>
    <col min="4" max="9" width="10.7109375" style="104" customWidth="1"/>
    <col min="10" max="14" width="6.7109375" style="104" customWidth="1"/>
    <col min="15" max="15" width="4.7109375" style="81" customWidth="1"/>
    <col min="16" max="16" width="10.7109375" style="105" hidden="1" customWidth="1"/>
    <col min="17" max="17" width="4.7109375" style="104" customWidth="1"/>
    <col min="18" max="16384" width="10.7109375" style="104" customWidth="1"/>
  </cols>
  <sheetData>
    <row r="1" spans="1:16" s="105" customFormat="1" ht="12.75" hidden="1">
      <c r="A1" s="374" t="s">
        <v>1009</v>
      </c>
      <c r="P1" s="105" t="s">
        <v>1009</v>
      </c>
    </row>
    <row r="2" ht="12.75"/>
    <row r="3" spans="3:16" ht="18" customHeight="1">
      <c r="C3" s="693" t="str">
        <f>Translations!$B$169</f>
        <v>ŹRÓDŁA EMISJI i CHARAKTERYSTYKA FLOTY</v>
      </c>
      <c r="D3" s="693"/>
      <c r="E3" s="693"/>
      <c r="F3" s="693"/>
      <c r="G3" s="488"/>
      <c r="H3" s="488"/>
      <c r="I3" s="488"/>
      <c r="J3" s="4"/>
      <c r="K3" s="4"/>
      <c r="L3" s="4"/>
      <c r="M3" s="4"/>
      <c r="N3" s="4"/>
      <c r="P3" s="134" t="s">
        <v>207</v>
      </c>
    </row>
    <row r="4" spans="3:14" ht="18" customHeight="1">
      <c r="C4" s="2"/>
      <c r="D4" s="2"/>
      <c r="E4" s="2"/>
      <c r="F4" s="2"/>
      <c r="G4" s="2"/>
      <c r="H4" s="2"/>
      <c r="I4" s="2"/>
      <c r="J4" s="2"/>
      <c r="K4" s="2"/>
      <c r="L4" s="2"/>
      <c r="M4" s="2"/>
      <c r="N4" s="2"/>
    </row>
    <row r="5" spans="3:15" ht="15.75">
      <c r="C5" s="119">
        <v>4</v>
      </c>
      <c r="D5" s="119" t="str">
        <f>Translations!$B$170</f>
        <v>Działalność operatora</v>
      </c>
      <c r="E5" s="119"/>
      <c r="F5" s="119"/>
      <c r="G5" s="119"/>
      <c r="H5" s="119"/>
      <c r="I5" s="119"/>
      <c r="J5" s="119"/>
      <c r="K5" s="119"/>
      <c r="L5" s="119"/>
      <c r="M5" s="119"/>
      <c r="N5" s="119"/>
      <c r="O5" s="135"/>
    </row>
    <row r="6" spans="1:16" s="137" customFormat="1" ht="15.75">
      <c r="A6" s="372"/>
      <c r="B6" s="122"/>
      <c r="C6" s="136"/>
      <c r="D6" s="136"/>
      <c r="E6" s="136"/>
      <c r="F6" s="136"/>
      <c r="G6" s="136"/>
      <c r="H6" s="136"/>
      <c r="N6" s="136"/>
      <c r="O6" s="136"/>
      <c r="P6" s="105"/>
    </row>
    <row r="7" spans="1:16" s="137" customFormat="1" ht="15.75">
      <c r="A7" s="372"/>
      <c r="C7" s="136"/>
      <c r="D7" s="136" t="str">
        <f>Translations!$B$171</f>
        <v>W pkt 2(c) wybrano:</v>
      </c>
      <c r="E7" s="136"/>
      <c r="H7" s="700" t="str">
        <f>IF(ISBLANK('Identyfikacja operatora'!$I$14),"---",'Identyfikacja operatora'!$I$14)</f>
        <v>---</v>
      </c>
      <c r="I7" s="701"/>
      <c r="J7" s="702"/>
      <c r="K7" s="702"/>
      <c r="L7" s="702"/>
      <c r="M7" s="703"/>
      <c r="N7" s="704"/>
      <c r="O7" s="136"/>
      <c r="P7" s="138"/>
    </row>
    <row r="8" spans="1:16" s="137" customFormat="1" ht="15.75">
      <c r="A8" s="372"/>
      <c r="C8" s="136"/>
      <c r="D8" s="139"/>
      <c r="E8" s="139"/>
      <c r="F8" s="139"/>
      <c r="G8" s="139"/>
      <c r="H8" s="139"/>
      <c r="I8" s="139"/>
      <c r="J8" s="139"/>
      <c r="K8" s="139"/>
      <c r="L8" s="139"/>
      <c r="M8" s="139"/>
      <c r="N8" s="139"/>
      <c r="O8" s="136"/>
      <c r="P8" s="140"/>
    </row>
    <row r="9" spans="1:16" s="81" customFormat="1" ht="30" customHeight="1">
      <c r="A9" s="105"/>
      <c r="B9" s="18"/>
      <c r="C9" s="98" t="s">
        <v>255</v>
      </c>
      <c r="D9" s="627" t="str">
        <f>Translations!$B$172</f>
        <v>Proszę przedstawić wykaz typów statków powietrznych eksploatowanych w czasie składania niniejszego planu monitorowania.</v>
      </c>
      <c r="E9" s="627"/>
      <c r="F9" s="627"/>
      <c r="G9" s="627"/>
      <c r="H9" s="627"/>
      <c r="I9" s="627"/>
      <c r="J9" s="696"/>
      <c r="K9" s="696"/>
      <c r="L9" s="696"/>
      <c r="M9" s="696"/>
      <c r="N9" s="696"/>
      <c r="O9" s="135"/>
      <c r="P9" s="138"/>
    </row>
    <row r="10" spans="1:16" s="81" customFormat="1" ht="46.5" customHeight="1">
      <c r="A10" s="105"/>
      <c r="B10" s="64"/>
      <c r="C10" s="98"/>
      <c r="D10" s="691" t="str">
        <f>Translations!$B$911</f>
        <v>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 (tzn. "pełny zakres" systemu EU ETS).</v>
      </c>
      <c r="E10" s="692"/>
      <c r="F10" s="692"/>
      <c r="G10" s="692"/>
      <c r="H10" s="692"/>
      <c r="I10" s="692"/>
      <c r="J10" s="613"/>
      <c r="K10" s="613"/>
      <c r="L10" s="613"/>
      <c r="M10" s="613"/>
      <c r="N10" s="613"/>
      <c r="O10" s="135"/>
      <c r="P10" s="138"/>
    </row>
    <row r="11" spans="1:16" s="81" customFormat="1" ht="33.75" customHeight="1">
      <c r="A11" s="105"/>
      <c r="B11" s="64"/>
      <c r="C11" s="98"/>
      <c r="D11" s="692" t="str">
        <f>Translations!$B$174</f>
        <v>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v>
      </c>
      <c r="E11" s="692"/>
      <c r="F11" s="692"/>
      <c r="G11" s="692"/>
      <c r="H11" s="692"/>
      <c r="I11" s="692"/>
      <c r="J11" s="613"/>
      <c r="K11" s="613"/>
      <c r="L11" s="613"/>
      <c r="M11" s="613"/>
      <c r="N11" s="613"/>
      <c r="O11" s="135"/>
      <c r="P11" s="138"/>
    </row>
    <row r="12" spans="1:16" s="81" customFormat="1" ht="33.75" customHeight="1">
      <c r="A12" s="105"/>
      <c r="B12" s="64"/>
      <c r="C12" s="98"/>
      <c r="D12" s="692" t="str">
        <f>Translations!$B$175</f>
        <v>Dla każdego typu statku powietrznego należy określić, jakie paliwo będzie stosowane (jakie „strumienie materiałów wsadowych” będą powiązane ze źródłem emisji). Można to zrobić, wpisując w odpowiednie pola „1” lub „TAK”. Jeżeli paliwo nie jest stosowane, należy zostawić puste pole.</v>
      </c>
      <c r="E12" s="692"/>
      <c r="F12" s="692"/>
      <c r="G12" s="692"/>
      <c r="H12" s="692"/>
      <c r="I12" s="692"/>
      <c r="J12" s="613"/>
      <c r="K12" s="613"/>
      <c r="L12" s="613"/>
      <c r="M12" s="613"/>
      <c r="N12" s="613"/>
      <c r="O12" s="135"/>
      <c r="P12" s="138"/>
    </row>
    <row r="13" spans="1:16" s="81" customFormat="1" ht="38.25" customHeight="1">
      <c r="A13" s="105"/>
      <c r="B13" s="64"/>
      <c r="C13" s="98"/>
      <c r="D13" s="691" t="str">
        <f>Translations!$B$176</f>
        <v>Uwaga: Część danych, które należy wprowadzić w niniejszym punkcie, jest identyczna z informacjami w planie monitorowania tonokilometrów. Więcej informacji jest jednak potrzebnych w przypadku monitorowania wielkości emisji. Dane należy zatem wprowadzić w tym miejscu. Dla ułatwienia można odnieść się w planie monitorowania tonokilometrów do informacji podanych w tym miejscu.</v>
      </c>
      <c r="E13" s="692"/>
      <c r="F13" s="692"/>
      <c r="G13" s="692"/>
      <c r="H13" s="692"/>
      <c r="I13" s="692"/>
      <c r="J13" s="613"/>
      <c r="K13" s="613"/>
      <c r="L13" s="613"/>
      <c r="M13" s="613"/>
      <c r="N13" s="613"/>
      <c r="O13" s="135"/>
      <c r="P13" s="138"/>
    </row>
    <row r="14" spans="1:16" s="18" customFormat="1" ht="3.75" customHeight="1">
      <c r="A14" s="93"/>
      <c r="C14" s="98"/>
      <c r="D14" s="97"/>
      <c r="G14" s="114"/>
      <c r="H14" s="114"/>
      <c r="O14" s="141"/>
      <c r="P14" s="105"/>
    </row>
    <row r="15" spans="1:16" s="18" customFormat="1" ht="15" customHeight="1">
      <c r="A15" s="93"/>
      <c r="C15" s="98"/>
      <c r="D15" s="97" t="str">
        <f>Translations!$B$177</f>
        <v>Data złożenia planu monitorowania:</v>
      </c>
      <c r="H15" s="694"/>
      <c r="I15" s="695"/>
      <c r="O15" s="141"/>
      <c r="P15" s="105"/>
    </row>
    <row r="16" spans="1:16" s="18" customFormat="1" ht="3.75" customHeight="1">
      <c r="A16" s="93"/>
      <c r="C16" s="98"/>
      <c r="D16" s="97"/>
      <c r="G16" s="114"/>
      <c r="H16" s="114"/>
      <c r="O16" s="141"/>
      <c r="P16" s="105"/>
    </row>
    <row r="17" spans="1:16" s="81" customFormat="1" ht="76.5" customHeight="1">
      <c r="A17" s="105"/>
      <c r="B17" s="64"/>
      <c r="C17" s="98"/>
      <c r="D17" s="688" t="str">
        <f>Translations!$B$178</f>
        <v>Ogólny typ statku powietrznego 
(oznacznik typu statku powietrznego ICAO)</v>
      </c>
      <c r="E17" s="689"/>
      <c r="F17" s="688" t="str">
        <f>Translations!$B$179</f>
        <v>Podtyp (wprowadzenie danych opcjonalne)</v>
      </c>
      <c r="G17" s="689"/>
      <c r="H17" s="690" t="str">
        <f>Translations!$B$180</f>
        <v>Liczba statków powietrznych eksploatowanych w czasie złożenia dokumentu</v>
      </c>
      <c r="I17" s="690"/>
      <c r="J17" s="143" t="str">
        <f>Translations!$B$181</f>
        <v>Naftowe paliwo lotnicze
(Jet A1 lub Jet A)</v>
      </c>
      <c r="K17" s="143" t="str">
        <f>Translations!$B$182</f>
        <v>Paliwo do silników odrzutowych
(Jet B)</v>
      </c>
      <c r="L17" s="143" t="str">
        <f>Translations!$B$183</f>
        <v>Benzyna lotnicza (AvGas)</v>
      </c>
      <c r="M17" s="143" t="str">
        <f>Translations!$B$184</f>
        <v>Biopaliwo</v>
      </c>
      <c r="N17" s="143" t="str">
        <f>Translations!$B$185</f>
        <v>Inne paliwo alternatywne</v>
      </c>
      <c r="O17" s="135"/>
      <c r="P17" s="105"/>
    </row>
    <row r="18" spans="1:16" s="81" customFormat="1" ht="15.75">
      <c r="A18" s="105"/>
      <c r="B18" s="18"/>
      <c r="C18" s="98"/>
      <c r="D18" s="679"/>
      <c r="E18" s="679"/>
      <c r="F18" s="679"/>
      <c r="G18" s="679"/>
      <c r="H18" s="680"/>
      <c r="I18" s="680"/>
      <c r="J18" s="14"/>
      <c r="K18" s="14"/>
      <c r="L18" s="14"/>
      <c r="M18" s="14"/>
      <c r="N18" s="14"/>
      <c r="O18" s="135"/>
      <c r="P18" s="105"/>
    </row>
    <row r="19" spans="1:16" s="81" customFormat="1" ht="15.75">
      <c r="A19" s="105"/>
      <c r="B19" s="18"/>
      <c r="C19" s="98"/>
      <c r="D19" s="679"/>
      <c r="E19" s="679"/>
      <c r="F19" s="679"/>
      <c r="G19" s="679"/>
      <c r="H19" s="680"/>
      <c r="I19" s="680"/>
      <c r="J19" s="14"/>
      <c r="K19" s="14"/>
      <c r="L19" s="14"/>
      <c r="M19" s="14"/>
      <c r="N19" s="14"/>
      <c r="O19" s="135"/>
      <c r="P19" s="105"/>
    </row>
    <row r="20" spans="1:16" s="81" customFormat="1" ht="15.75">
      <c r="A20" s="105"/>
      <c r="B20" s="18"/>
      <c r="C20" s="98"/>
      <c r="D20" s="677"/>
      <c r="E20" s="678"/>
      <c r="F20" s="679"/>
      <c r="G20" s="679"/>
      <c r="H20" s="680"/>
      <c r="I20" s="680"/>
      <c r="J20" s="14"/>
      <c r="K20" s="14"/>
      <c r="L20" s="14"/>
      <c r="M20" s="14"/>
      <c r="N20" s="14"/>
      <c r="O20" s="135"/>
      <c r="P20" s="105"/>
    </row>
    <row r="21" spans="1:16" s="81" customFormat="1" ht="15.75">
      <c r="A21" s="105"/>
      <c r="B21" s="18"/>
      <c r="C21" s="98"/>
      <c r="D21" s="677"/>
      <c r="E21" s="678"/>
      <c r="F21" s="679"/>
      <c r="G21" s="679"/>
      <c r="H21" s="680"/>
      <c r="I21" s="680"/>
      <c r="J21" s="14"/>
      <c r="K21" s="14"/>
      <c r="L21" s="14"/>
      <c r="M21" s="14"/>
      <c r="N21" s="14"/>
      <c r="O21" s="135"/>
      <c r="P21" s="105"/>
    </row>
    <row r="22" spans="1:16" s="81" customFormat="1" ht="15.75">
      <c r="A22" s="105"/>
      <c r="B22" s="18"/>
      <c r="C22" s="98"/>
      <c r="D22" s="677"/>
      <c r="E22" s="678"/>
      <c r="F22" s="679"/>
      <c r="G22" s="679"/>
      <c r="H22" s="680"/>
      <c r="I22" s="680"/>
      <c r="J22" s="14"/>
      <c r="K22" s="14"/>
      <c r="L22" s="14"/>
      <c r="M22" s="14"/>
      <c r="N22" s="14"/>
      <c r="O22" s="135"/>
      <c r="P22" s="105"/>
    </row>
    <row r="23" spans="1:16" s="81" customFormat="1" ht="15.75">
      <c r="A23" s="105"/>
      <c r="B23" s="18"/>
      <c r="C23" s="98"/>
      <c r="D23" s="677"/>
      <c r="E23" s="678"/>
      <c r="F23" s="679"/>
      <c r="G23" s="679"/>
      <c r="H23" s="680"/>
      <c r="I23" s="680"/>
      <c r="J23" s="14"/>
      <c r="K23" s="14"/>
      <c r="L23" s="14"/>
      <c r="M23" s="14"/>
      <c r="N23" s="14"/>
      <c r="O23" s="135"/>
      <c r="P23" s="105"/>
    </row>
    <row r="24" spans="1:16" s="81" customFormat="1" ht="15.75">
      <c r="A24" s="105"/>
      <c r="B24" s="18"/>
      <c r="C24" s="98"/>
      <c r="D24" s="677"/>
      <c r="E24" s="678"/>
      <c r="F24" s="679"/>
      <c r="G24" s="679"/>
      <c r="H24" s="680"/>
      <c r="I24" s="680"/>
      <c r="J24" s="14"/>
      <c r="K24" s="14"/>
      <c r="L24" s="14"/>
      <c r="M24" s="14"/>
      <c r="N24" s="14"/>
      <c r="O24" s="135"/>
      <c r="P24" s="105"/>
    </row>
    <row r="25" spans="1:16" s="81" customFormat="1" ht="15.75">
      <c r="A25" s="105"/>
      <c r="B25" s="18"/>
      <c r="C25" s="98"/>
      <c r="D25" s="677"/>
      <c r="E25" s="678"/>
      <c r="F25" s="679"/>
      <c r="G25" s="679"/>
      <c r="H25" s="680"/>
      <c r="I25" s="680"/>
      <c r="J25" s="14"/>
      <c r="K25" s="14"/>
      <c r="L25" s="14"/>
      <c r="M25" s="14"/>
      <c r="N25" s="14"/>
      <c r="O25" s="135"/>
      <c r="P25" s="105"/>
    </row>
    <row r="26" spans="1:16" s="81" customFormat="1" ht="15.75">
      <c r="A26" s="105"/>
      <c r="B26" s="18"/>
      <c r="C26" s="98"/>
      <c r="D26" s="677"/>
      <c r="E26" s="678"/>
      <c r="F26" s="679"/>
      <c r="G26" s="679"/>
      <c r="H26" s="680"/>
      <c r="I26" s="680"/>
      <c r="J26" s="14"/>
      <c r="K26" s="14"/>
      <c r="L26" s="14"/>
      <c r="M26" s="14"/>
      <c r="N26" s="14"/>
      <c r="O26" s="135"/>
      <c r="P26" s="105"/>
    </row>
    <row r="27" spans="1:16" s="81" customFormat="1" ht="15.75">
      <c r="A27" s="105"/>
      <c r="B27" s="18"/>
      <c r="C27" s="98"/>
      <c r="D27" s="677"/>
      <c r="E27" s="678"/>
      <c r="F27" s="679"/>
      <c r="G27" s="679"/>
      <c r="H27" s="680"/>
      <c r="I27" s="680"/>
      <c r="J27" s="14"/>
      <c r="K27" s="14"/>
      <c r="L27" s="14"/>
      <c r="M27" s="14"/>
      <c r="N27" s="14"/>
      <c r="O27" s="135"/>
      <c r="P27" s="105"/>
    </row>
    <row r="28" spans="1:16" s="18" customFormat="1" ht="38.25" customHeight="1">
      <c r="A28" s="93"/>
      <c r="C28" s="98"/>
      <c r="D28" s="681"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28" s="681"/>
      <c r="F28" s="681"/>
      <c r="G28" s="681"/>
      <c r="H28" s="681"/>
      <c r="I28" s="681"/>
      <c r="J28" s="682"/>
      <c r="K28" s="682"/>
      <c r="L28" s="682"/>
      <c r="M28" s="682"/>
      <c r="N28" s="682"/>
      <c r="O28" s="144"/>
      <c r="P28" s="105"/>
    </row>
    <row r="29" spans="1:16" s="18" customFormat="1" ht="12.75">
      <c r="A29" s="93"/>
      <c r="C29" s="98"/>
      <c r="D29" s="683" t="str">
        <f>Translations!$B$187</f>
        <v>Wykaz należy przedstawić jako osobny arkusz wyłącznie w przypadku bardzo dużej floty.</v>
      </c>
      <c r="E29" s="683"/>
      <c r="F29" s="683"/>
      <c r="G29" s="683"/>
      <c r="H29" s="683"/>
      <c r="I29" s="683"/>
      <c r="J29" s="684"/>
      <c r="K29" s="684"/>
      <c r="L29" s="684"/>
      <c r="M29" s="684"/>
      <c r="N29" s="684"/>
      <c r="O29" s="144"/>
      <c r="P29" s="105"/>
    </row>
    <row r="30" spans="1:16" s="81" customFormat="1" ht="4.5" customHeight="1">
      <c r="A30" s="105"/>
      <c r="B30" s="18"/>
      <c r="C30" s="98"/>
      <c r="D30" s="145"/>
      <c r="E30" s="145"/>
      <c r="F30" s="145"/>
      <c r="G30" s="145"/>
      <c r="H30" s="145"/>
      <c r="I30" s="145"/>
      <c r="J30" s="145"/>
      <c r="K30" s="145"/>
      <c r="L30" s="145"/>
      <c r="M30" s="145"/>
      <c r="N30" s="145"/>
      <c r="O30" s="135"/>
      <c r="P30" s="138"/>
    </row>
    <row r="31" spans="1:16" s="81" customFormat="1" ht="12.75" customHeight="1">
      <c r="A31" s="105"/>
      <c r="B31" s="382"/>
      <c r="C31" s="394"/>
      <c r="D31" s="395"/>
      <c r="E31" s="395"/>
      <c r="F31" s="395"/>
      <c r="G31" s="395"/>
      <c r="H31" s="395"/>
      <c r="I31" s="395"/>
      <c r="J31" s="395"/>
      <c r="K31" s="395"/>
      <c r="L31" s="395"/>
      <c r="M31" s="395"/>
      <c r="N31" s="395"/>
      <c r="O31" s="395"/>
      <c r="P31" s="138"/>
    </row>
    <row r="32" spans="1:16" s="81" customFormat="1" ht="45" customHeight="1">
      <c r="A32" s="105"/>
      <c r="B32" s="382"/>
      <c r="C32" s="394" t="s">
        <v>258</v>
      </c>
      <c r="D32" s="563" t="str">
        <f>Translations!$B$912</f>
        <v>Proszę przedstawić wykaz dodatkowych typów statków powietrznych eksploatowanych w czasie składania niniejszego planu monitorowania, które wykonują loty międzynarodowe kwalifikujące się do zakresu mechanizmu CORSIA.</v>
      </c>
      <c r="E32" s="687"/>
      <c r="F32" s="687"/>
      <c r="G32" s="687"/>
      <c r="H32" s="687"/>
      <c r="I32" s="687"/>
      <c r="J32" s="613"/>
      <c r="K32" s="613"/>
      <c r="L32" s="613"/>
      <c r="M32" s="613"/>
      <c r="N32" s="613"/>
      <c r="O32" s="395"/>
      <c r="P32" s="138"/>
    </row>
    <row r="33" spans="1:16" s="81" customFormat="1" ht="12.75" customHeight="1">
      <c r="A33" s="105"/>
      <c r="B33" s="389"/>
      <c r="C33" s="394"/>
      <c r="D33" s="691" t="str">
        <f>Translations!$B$913</f>
        <v>Proszę wymienić wyłącznie samoloty nieuwzględnione w punkcie (a) powyżej.</v>
      </c>
      <c r="E33" s="692"/>
      <c r="F33" s="692"/>
      <c r="G33" s="692"/>
      <c r="H33" s="692"/>
      <c r="I33" s="692"/>
      <c r="J33" s="613"/>
      <c r="K33" s="613"/>
      <c r="L33" s="613"/>
      <c r="M33" s="613"/>
      <c r="N33" s="613"/>
      <c r="O33" s="395"/>
      <c r="P33" s="138"/>
    </row>
    <row r="34" spans="1:16" s="18" customFormat="1" ht="3.75" customHeight="1">
      <c r="A34" s="93"/>
      <c r="B34" s="382"/>
      <c r="C34" s="394"/>
      <c r="D34" s="97"/>
      <c r="G34" s="114"/>
      <c r="H34" s="114"/>
      <c r="O34" s="395"/>
      <c r="P34" s="105"/>
    </row>
    <row r="35" spans="1:16" s="81" customFormat="1" ht="76.5" customHeight="1">
      <c r="A35" s="105"/>
      <c r="B35" s="389"/>
      <c r="C35" s="394"/>
      <c r="D35" s="688" t="str">
        <f>Translations!$B$178</f>
        <v>Ogólny typ statku powietrznego 
(oznacznik typu statku powietrznego ICAO)</v>
      </c>
      <c r="E35" s="689"/>
      <c r="F35" s="688" t="str">
        <f>Translations!$B$179</f>
        <v>Podtyp (wprowadzenie danych opcjonalne)</v>
      </c>
      <c r="G35" s="689"/>
      <c r="H35" s="690" t="str">
        <f>Translations!$B$180</f>
        <v>Liczba statków powietrznych eksploatowanych w czasie złożenia dokumentu</v>
      </c>
      <c r="I35" s="690"/>
      <c r="J35" s="143" t="str">
        <f>Translations!$B$181</f>
        <v>Naftowe paliwo lotnicze
(Jet A1 lub Jet A)</v>
      </c>
      <c r="K35" s="143" t="str">
        <f>Translations!$B$182</f>
        <v>Paliwo do silników odrzutowych
(Jet B)</v>
      </c>
      <c r="L35" s="143" t="str">
        <f>Translations!$B$183</f>
        <v>Benzyna lotnicza (AvGas)</v>
      </c>
      <c r="M35" s="143" t="str">
        <f>Translations!$B$184</f>
        <v>Biopaliwo</v>
      </c>
      <c r="N35" s="143" t="str">
        <f>Translations!$B$185</f>
        <v>Inne paliwo alternatywne</v>
      </c>
      <c r="O35" s="395"/>
      <c r="P35" s="105"/>
    </row>
    <row r="36" spans="1:16" s="81" customFormat="1" ht="12.75">
      <c r="A36" s="105"/>
      <c r="B36" s="382"/>
      <c r="C36" s="394"/>
      <c r="D36" s="679"/>
      <c r="E36" s="679"/>
      <c r="F36" s="679"/>
      <c r="G36" s="679"/>
      <c r="H36" s="680"/>
      <c r="I36" s="680"/>
      <c r="J36" s="14"/>
      <c r="K36" s="14"/>
      <c r="L36" s="14"/>
      <c r="M36" s="14"/>
      <c r="N36" s="14"/>
      <c r="O36" s="395"/>
      <c r="P36" s="105"/>
    </row>
    <row r="37" spans="1:16" s="81" customFormat="1" ht="12.75">
      <c r="A37" s="105"/>
      <c r="B37" s="382"/>
      <c r="C37" s="394"/>
      <c r="D37" s="679"/>
      <c r="E37" s="679"/>
      <c r="F37" s="679"/>
      <c r="G37" s="679"/>
      <c r="H37" s="680"/>
      <c r="I37" s="680"/>
      <c r="J37" s="14"/>
      <c r="K37" s="14"/>
      <c r="L37" s="14"/>
      <c r="M37" s="14"/>
      <c r="N37" s="14"/>
      <c r="O37" s="395"/>
      <c r="P37" s="105"/>
    </row>
    <row r="38" spans="1:16" s="81" customFormat="1" ht="12.75">
      <c r="A38" s="105"/>
      <c r="B38" s="382"/>
      <c r="C38" s="394"/>
      <c r="D38" s="677"/>
      <c r="E38" s="678"/>
      <c r="F38" s="679"/>
      <c r="G38" s="679"/>
      <c r="H38" s="680"/>
      <c r="I38" s="680"/>
      <c r="J38" s="14"/>
      <c r="K38" s="14"/>
      <c r="L38" s="14"/>
      <c r="M38" s="14"/>
      <c r="N38" s="14"/>
      <c r="O38" s="395"/>
      <c r="P38" s="105"/>
    </row>
    <row r="39" spans="1:16" s="81" customFormat="1" ht="12.75">
      <c r="A39" s="105"/>
      <c r="B39" s="382"/>
      <c r="C39" s="394"/>
      <c r="D39" s="677"/>
      <c r="E39" s="678"/>
      <c r="F39" s="679"/>
      <c r="G39" s="679"/>
      <c r="H39" s="680"/>
      <c r="I39" s="680"/>
      <c r="J39" s="14"/>
      <c r="K39" s="14"/>
      <c r="L39" s="14"/>
      <c r="M39" s="14"/>
      <c r="N39" s="14"/>
      <c r="O39" s="395"/>
      <c r="P39" s="105"/>
    </row>
    <row r="40" spans="1:16" s="81" customFormat="1" ht="12.75">
      <c r="A40" s="105"/>
      <c r="B40" s="382"/>
      <c r="C40" s="394"/>
      <c r="D40" s="677"/>
      <c r="E40" s="678"/>
      <c r="F40" s="679"/>
      <c r="G40" s="679"/>
      <c r="H40" s="680"/>
      <c r="I40" s="680"/>
      <c r="J40" s="14"/>
      <c r="K40" s="14"/>
      <c r="L40" s="14"/>
      <c r="M40" s="14"/>
      <c r="N40" s="14"/>
      <c r="O40" s="395"/>
      <c r="P40" s="105"/>
    </row>
    <row r="41" spans="1:16" s="81" customFormat="1" ht="12.75">
      <c r="A41" s="105"/>
      <c r="B41" s="382"/>
      <c r="C41" s="394"/>
      <c r="D41" s="677"/>
      <c r="E41" s="678"/>
      <c r="F41" s="679"/>
      <c r="G41" s="679"/>
      <c r="H41" s="680"/>
      <c r="I41" s="680"/>
      <c r="J41" s="14"/>
      <c r="K41" s="14"/>
      <c r="L41" s="14"/>
      <c r="M41" s="14"/>
      <c r="N41" s="14"/>
      <c r="O41" s="395"/>
      <c r="P41" s="105"/>
    </row>
    <row r="42" spans="1:16" s="81" customFormat="1" ht="12.75">
      <c r="A42" s="105"/>
      <c r="B42" s="382"/>
      <c r="C42" s="394"/>
      <c r="D42" s="677"/>
      <c r="E42" s="678"/>
      <c r="F42" s="679"/>
      <c r="G42" s="679"/>
      <c r="H42" s="680"/>
      <c r="I42" s="680"/>
      <c r="J42" s="14"/>
      <c r="K42" s="14"/>
      <c r="L42" s="14"/>
      <c r="M42" s="14"/>
      <c r="N42" s="14"/>
      <c r="O42" s="395"/>
      <c r="P42" s="105"/>
    </row>
    <row r="43" spans="1:16" s="81" customFormat="1" ht="12.75">
      <c r="A43" s="105"/>
      <c r="B43" s="382"/>
      <c r="C43" s="394"/>
      <c r="D43" s="677"/>
      <c r="E43" s="678"/>
      <c r="F43" s="679"/>
      <c r="G43" s="679"/>
      <c r="H43" s="680"/>
      <c r="I43" s="680"/>
      <c r="J43" s="14"/>
      <c r="K43" s="14"/>
      <c r="L43" s="14"/>
      <c r="M43" s="14"/>
      <c r="N43" s="14"/>
      <c r="O43" s="395"/>
      <c r="P43" s="105"/>
    </row>
    <row r="44" spans="1:16" s="81" customFormat="1" ht="12.75">
      <c r="A44" s="105"/>
      <c r="B44" s="382"/>
      <c r="C44" s="394"/>
      <c r="D44" s="677"/>
      <c r="E44" s="678"/>
      <c r="F44" s="679"/>
      <c r="G44" s="679"/>
      <c r="H44" s="680"/>
      <c r="I44" s="680"/>
      <c r="J44" s="14"/>
      <c r="K44" s="14"/>
      <c r="L44" s="14"/>
      <c r="M44" s="14"/>
      <c r="N44" s="14"/>
      <c r="O44" s="395"/>
      <c r="P44" s="105"/>
    </row>
    <row r="45" spans="1:16" s="81" customFormat="1" ht="12.75">
      <c r="A45" s="105"/>
      <c r="B45" s="382"/>
      <c r="C45" s="394"/>
      <c r="D45" s="677"/>
      <c r="E45" s="678"/>
      <c r="F45" s="679"/>
      <c r="G45" s="679"/>
      <c r="H45" s="680"/>
      <c r="I45" s="680"/>
      <c r="J45" s="14"/>
      <c r="K45" s="14"/>
      <c r="L45" s="14"/>
      <c r="M45" s="14"/>
      <c r="N45" s="14"/>
      <c r="O45" s="395"/>
      <c r="P45" s="105"/>
    </row>
    <row r="46" spans="1:16" s="18" customFormat="1" ht="38.25" customHeight="1">
      <c r="A46" s="93"/>
      <c r="B46" s="382"/>
      <c r="C46" s="394"/>
      <c r="D46" s="681"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46" s="681"/>
      <c r="F46" s="681"/>
      <c r="G46" s="681"/>
      <c r="H46" s="681"/>
      <c r="I46" s="681"/>
      <c r="J46" s="682"/>
      <c r="K46" s="682"/>
      <c r="L46" s="682"/>
      <c r="M46" s="682"/>
      <c r="N46" s="682"/>
      <c r="O46" s="395"/>
      <c r="P46" s="105"/>
    </row>
    <row r="47" spans="1:16" s="18" customFormat="1" ht="12.75">
      <c r="A47" s="93"/>
      <c r="B47" s="382"/>
      <c r="C47" s="394"/>
      <c r="D47" s="683" t="str">
        <f>Translations!$B$187</f>
        <v>Wykaz należy przedstawić jako osobny arkusz wyłącznie w przypadku bardzo dużej floty.</v>
      </c>
      <c r="E47" s="683"/>
      <c r="F47" s="683"/>
      <c r="G47" s="683"/>
      <c r="H47" s="683"/>
      <c r="I47" s="683"/>
      <c r="J47" s="684"/>
      <c r="K47" s="684"/>
      <c r="L47" s="684"/>
      <c r="M47" s="684"/>
      <c r="N47" s="684"/>
      <c r="O47" s="395"/>
      <c r="P47" s="105"/>
    </row>
    <row r="48" spans="1:16" s="81" customFormat="1" ht="15.75">
      <c r="A48" s="105"/>
      <c r="B48" s="382"/>
      <c r="C48" s="394"/>
      <c r="D48" s="395"/>
      <c r="E48" s="395"/>
      <c r="F48" s="395"/>
      <c r="G48" s="395"/>
      <c r="H48" s="395"/>
      <c r="I48" s="395"/>
      <c r="J48" s="395"/>
      <c r="K48" s="395"/>
      <c r="L48" s="395"/>
      <c r="M48" s="395"/>
      <c r="N48" s="395"/>
      <c r="O48" s="395"/>
      <c r="P48" s="138"/>
    </row>
    <row r="49" spans="1:16" s="81" customFormat="1" ht="4.5" customHeight="1">
      <c r="A49" s="105"/>
      <c r="B49" s="18"/>
      <c r="C49" s="18"/>
      <c r="D49" s="18"/>
      <c r="E49" s="145"/>
      <c r="F49" s="145"/>
      <c r="G49" s="145"/>
      <c r="H49" s="145"/>
      <c r="I49" s="145"/>
      <c r="J49" s="145"/>
      <c r="K49" s="145"/>
      <c r="L49" s="145"/>
      <c r="M49" s="145"/>
      <c r="N49" s="145"/>
      <c r="O49" s="135"/>
      <c r="P49" s="138"/>
    </row>
    <row r="50" spans="1:16" s="81" customFormat="1" ht="30" customHeight="1">
      <c r="A50" s="105"/>
      <c r="B50" s="18"/>
      <c r="C50" s="98" t="s">
        <v>296</v>
      </c>
      <c r="D50" s="687" t="str">
        <f>Translations!$B$188</f>
        <v>Proszę przedstawić orientacyjny wykaz dodatkowych typów statków powietrznych, które prawdopodobnie będą używane.</v>
      </c>
      <c r="E50" s="687"/>
      <c r="F50" s="687"/>
      <c r="G50" s="687"/>
      <c r="H50" s="687"/>
      <c r="I50" s="687"/>
      <c r="J50" s="613"/>
      <c r="K50" s="613"/>
      <c r="L50" s="613"/>
      <c r="M50" s="613"/>
      <c r="N50" s="613"/>
      <c r="O50" s="135"/>
      <c r="P50" s="138"/>
    </row>
    <row r="51" spans="1:16" s="81" customFormat="1" ht="37.5" customHeight="1">
      <c r="A51" s="105"/>
      <c r="B51" s="64"/>
      <c r="C51" s="98"/>
      <c r="D51" s="706" t="str">
        <f>Translations!$B$189</f>
        <v>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 </v>
      </c>
      <c r="E51" s="706"/>
      <c r="F51" s="706"/>
      <c r="G51" s="706"/>
      <c r="H51" s="706"/>
      <c r="I51" s="706"/>
      <c r="J51" s="707"/>
      <c r="K51" s="707"/>
      <c r="L51" s="707"/>
      <c r="M51" s="707"/>
      <c r="N51" s="707"/>
      <c r="O51" s="135"/>
      <c r="P51" s="138"/>
    </row>
    <row r="52" spans="1:16" s="81" customFormat="1" ht="76.5" customHeight="1">
      <c r="A52" s="105"/>
      <c r="B52" s="64"/>
      <c r="C52" s="98"/>
      <c r="D52" s="688" t="str">
        <f>Translations!$B$178</f>
        <v>Ogólny typ statku powietrznego 
(oznacznik typu statku powietrznego ICAO)</v>
      </c>
      <c r="E52" s="689"/>
      <c r="F52" s="688" t="str">
        <f>Translations!$B$179</f>
        <v>Podtyp (wprowadzenie danych opcjonalne)</v>
      </c>
      <c r="G52" s="689"/>
      <c r="H52" s="690" t="str">
        <f>Translations!$B$190</f>
        <v>
Szacowana liczba statków powietrznych, jakie będą eksploatowane</v>
      </c>
      <c r="I52" s="690"/>
      <c r="J52" s="143" t="str">
        <f>Translations!$B$181</f>
        <v>Naftowe paliwo lotnicze
(Jet A1 lub Jet A)</v>
      </c>
      <c r="K52" s="143" t="str">
        <f>Translations!$B$182</f>
        <v>Paliwo do silników odrzutowych
(Jet B)</v>
      </c>
      <c r="L52" s="143" t="str">
        <f>Translations!$B$183</f>
        <v>Benzyna lotnicza (AvGas)</v>
      </c>
      <c r="M52" s="143" t="str">
        <f>Translations!$B$184</f>
        <v>Biopaliwo</v>
      </c>
      <c r="N52" s="143" t="str">
        <f>Translations!$B$185</f>
        <v>Inne paliwo alternatywne</v>
      </c>
      <c r="O52" s="135"/>
      <c r="P52" s="105"/>
    </row>
    <row r="53" spans="1:16" s="81" customFormat="1" ht="15.75">
      <c r="A53" s="105"/>
      <c r="B53" s="18"/>
      <c r="C53" s="98"/>
      <c r="D53" s="679"/>
      <c r="E53" s="679"/>
      <c r="F53" s="679"/>
      <c r="G53" s="679"/>
      <c r="H53" s="679"/>
      <c r="I53" s="679"/>
      <c r="J53" s="14"/>
      <c r="K53" s="14"/>
      <c r="L53" s="14"/>
      <c r="M53" s="14"/>
      <c r="N53" s="14"/>
      <c r="O53" s="135"/>
      <c r="P53" s="105"/>
    </row>
    <row r="54" spans="1:16" s="81" customFormat="1" ht="15.75">
      <c r="A54" s="105"/>
      <c r="B54" s="18"/>
      <c r="C54" s="98"/>
      <c r="D54" s="679"/>
      <c r="E54" s="679"/>
      <c r="F54" s="679"/>
      <c r="G54" s="679"/>
      <c r="H54" s="679"/>
      <c r="I54" s="679"/>
      <c r="J54" s="14"/>
      <c r="K54" s="14"/>
      <c r="L54" s="14"/>
      <c r="M54" s="14"/>
      <c r="N54" s="14"/>
      <c r="O54" s="135"/>
      <c r="P54" s="105"/>
    </row>
    <row r="55" spans="1:16" s="81" customFormat="1" ht="15.75">
      <c r="A55" s="105"/>
      <c r="B55" s="18"/>
      <c r="C55" s="98"/>
      <c r="D55" s="679"/>
      <c r="E55" s="679"/>
      <c r="F55" s="679"/>
      <c r="G55" s="679"/>
      <c r="H55" s="679"/>
      <c r="I55" s="679"/>
      <c r="J55" s="14"/>
      <c r="K55" s="14"/>
      <c r="L55" s="14"/>
      <c r="M55" s="14"/>
      <c r="N55" s="14"/>
      <c r="O55" s="135"/>
      <c r="P55" s="105"/>
    </row>
    <row r="56" spans="1:16" s="81" customFormat="1" ht="15.75">
      <c r="A56" s="105"/>
      <c r="B56" s="18"/>
      <c r="C56" s="98"/>
      <c r="D56" s="679"/>
      <c r="E56" s="679"/>
      <c r="F56" s="679"/>
      <c r="G56" s="679"/>
      <c r="H56" s="679"/>
      <c r="I56" s="679"/>
      <c r="J56" s="14"/>
      <c r="K56" s="14"/>
      <c r="L56" s="14"/>
      <c r="M56" s="14"/>
      <c r="N56" s="14"/>
      <c r="O56" s="135"/>
      <c r="P56" s="105"/>
    </row>
    <row r="57" spans="1:16" s="81" customFormat="1" ht="15.75">
      <c r="A57" s="105"/>
      <c r="B57" s="18"/>
      <c r="C57" s="98"/>
      <c r="D57" s="679"/>
      <c r="E57" s="679"/>
      <c r="F57" s="679"/>
      <c r="G57" s="679"/>
      <c r="H57" s="679"/>
      <c r="I57" s="679"/>
      <c r="J57" s="14"/>
      <c r="K57" s="14"/>
      <c r="L57" s="14"/>
      <c r="M57" s="14"/>
      <c r="N57" s="14"/>
      <c r="O57" s="135"/>
      <c r="P57" s="105"/>
    </row>
    <row r="58" spans="1:16" s="81" customFormat="1" ht="15.75">
      <c r="A58" s="105"/>
      <c r="B58" s="18"/>
      <c r="C58" s="98"/>
      <c r="D58" s="679"/>
      <c r="E58" s="679"/>
      <c r="F58" s="679"/>
      <c r="G58" s="679"/>
      <c r="H58" s="679"/>
      <c r="I58" s="679"/>
      <c r="J58" s="14"/>
      <c r="K58" s="14"/>
      <c r="L58" s="14"/>
      <c r="M58" s="14"/>
      <c r="N58" s="14"/>
      <c r="O58" s="135"/>
      <c r="P58" s="105"/>
    </row>
    <row r="59" spans="1:16" s="81" customFormat="1" ht="15.75">
      <c r="A59" s="105"/>
      <c r="B59" s="18"/>
      <c r="C59" s="98"/>
      <c r="D59" s="679"/>
      <c r="E59" s="679"/>
      <c r="F59" s="679"/>
      <c r="G59" s="679"/>
      <c r="H59" s="679"/>
      <c r="I59" s="679"/>
      <c r="J59" s="14"/>
      <c r="K59" s="14"/>
      <c r="L59" s="14"/>
      <c r="M59" s="14"/>
      <c r="N59" s="14"/>
      <c r="O59" s="135"/>
      <c r="P59" s="105"/>
    </row>
    <row r="60" spans="1:16" s="81" customFormat="1" ht="15.75">
      <c r="A60" s="105"/>
      <c r="B60" s="18"/>
      <c r="C60" s="98"/>
      <c r="D60" s="679"/>
      <c r="E60" s="679"/>
      <c r="F60" s="679"/>
      <c r="G60" s="679"/>
      <c r="H60" s="679"/>
      <c r="I60" s="679"/>
      <c r="J60" s="14"/>
      <c r="K60" s="14"/>
      <c r="L60" s="14"/>
      <c r="M60" s="14"/>
      <c r="N60" s="14"/>
      <c r="O60" s="135"/>
      <c r="P60" s="105"/>
    </row>
    <row r="61" spans="1:16" s="81" customFormat="1" ht="15.75">
      <c r="A61" s="105"/>
      <c r="B61" s="18"/>
      <c r="C61" s="98"/>
      <c r="D61" s="679"/>
      <c r="E61" s="679"/>
      <c r="F61" s="679"/>
      <c r="G61" s="679"/>
      <c r="H61" s="679"/>
      <c r="I61" s="679"/>
      <c r="J61" s="14"/>
      <c r="K61" s="14"/>
      <c r="L61" s="14"/>
      <c r="M61" s="14"/>
      <c r="N61" s="14"/>
      <c r="O61" s="135"/>
      <c r="P61" s="105"/>
    </row>
    <row r="62" spans="1:16" s="81" customFormat="1" ht="15.75">
      <c r="A62" s="105"/>
      <c r="B62" s="18"/>
      <c r="C62" s="98"/>
      <c r="D62" s="679"/>
      <c r="E62" s="679"/>
      <c r="F62" s="679"/>
      <c r="G62" s="679"/>
      <c r="H62" s="679"/>
      <c r="I62" s="679"/>
      <c r="J62" s="14"/>
      <c r="K62" s="14"/>
      <c r="L62" s="14"/>
      <c r="M62" s="14"/>
      <c r="N62" s="14"/>
      <c r="O62" s="135"/>
      <c r="P62" s="105"/>
    </row>
    <row r="63" spans="1:16" s="18" customFormat="1" ht="38.25" customHeight="1">
      <c r="A63" s="93"/>
      <c r="C63" s="98"/>
      <c r="D63" s="681"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63" s="681"/>
      <c r="F63" s="681"/>
      <c r="G63" s="681"/>
      <c r="H63" s="681"/>
      <c r="I63" s="681"/>
      <c r="J63" s="682"/>
      <c r="K63" s="682"/>
      <c r="L63" s="682"/>
      <c r="M63" s="682"/>
      <c r="N63" s="682"/>
      <c r="O63" s="144"/>
      <c r="P63" s="105"/>
    </row>
    <row r="64" spans="1:16" s="18" customFormat="1" ht="12.75">
      <c r="A64" s="93"/>
      <c r="C64" s="98"/>
      <c r="D64" s="683" t="str">
        <f>Translations!$B$187</f>
        <v>Wykaz należy przedstawić jako osobny arkusz wyłącznie w przypadku bardzo dużej floty.</v>
      </c>
      <c r="E64" s="683"/>
      <c r="F64" s="683"/>
      <c r="G64" s="683"/>
      <c r="H64" s="683"/>
      <c r="I64" s="683"/>
      <c r="J64" s="684"/>
      <c r="K64" s="684"/>
      <c r="L64" s="684"/>
      <c r="M64" s="684"/>
      <c r="N64" s="684"/>
      <c r="O64" s="144"/>
      <c r="P64" s="105"/>
    </row>
    <row r="65" spans="1:16" s="81" customFormat="1" ht="4.5" customHeight="1">
      <c r="A65" s="105"/>
      <c r="C65" s="135"/>
      <c r="D65" s="135"/>
      <c r="E65" s="135"/>
      <c r="F65" s="135"/>
      <c r="G65" s="135"/>
      <c r="H65" s="135"/>
      <c r="I65" s="135"/>
      <c r="J65" s="135"/>
      <c r="K65" s="135"/>
      <c r="L65" s="135"/>
      <c r="M65" s="135"/>
      <c r="N65" s="135"/>
      <c r="O65" s="135"/>
      <c r="P65" s="138"/>
    </row>
    <row r="66" spans="1:16" s="81" customFormat="1" ht="12.75" customHeight="1">
      <c r="A66" s="105"/>
      <c r="B66" s="382"/>
      <c r="C66" s="394"/>
      <c r="D66" s="397"/>
      <c r="E66" s="395"/>
      <c r="F66" s="395"/>
      <c r="G66" s="395"/>
      <c r="H66" s="395"/>
      <c r="I66" s="395"/>
      <c r="J66" s="395"/>
      <c r="K66" s="395"/>
      <c r="L66" s="395"/>
      <c r="M66" s="395"/>
      <c r="N66" s="395"/>
      <c r="O66" s="395"/>
      <c r="P66" s="138"/>
    </row>
    <row r="67" spans="1:16" s="81" customFormat="1" ht="30" customHeight="1">
      <c r="A67" s="105"/>
      <c r="B67" s="382"/>
      <c r="C67" s="394" t="s">
        <v>260</v>
      </c>
      <c r="D67" s="563" t="str">
        <f>Translations!$B$914</f>
        <v>Proszę przedstawić orientacyjny wykaz dodatkowych typów statków powietrznych, które prawdopodobnie będą wykonywać loty międzynarodowe kwalifikujące się do zakresu mechanizmu CORSIA.</v>
      </c>
      <c r="E67" s="687"/>
      <c r="F67" s="687"/>
      <c r="G67" s="687"/>
      <c r="H67" s="687"/>
      <c r="I67" s="687"/>
      <c r="J67" s="613"/>
      <c r="K67" s="613"/>
      <c r="L67" s="613"/>
      <c r="M67" s="613"/>
      <c r="N67" s="613"/>
      <c r="O67" s="395"/>
      <c r="P67" s="138"/>
    </row>
    <row r="68" spans="1:16" s="81" customFormat="1" ht="12.75" customHeight="1">
      <c r="A68" s="105"/>
      <c r="B68" s="389"/>
      <c r="C68" s="394"/>
      <c r="D68" s="691" t="str">
        <f>Translations!$B$915</f>
        <v>Proszę wymienić wyłącznie samoloty nieuwzględnione w punktach (a) do (c) powyżej.</v>
      </c>
      <c r="E68" s="692"/>
      <c r="F68" s="692"/>
      <c r="G68" s="692"/>
      <c r="H68" s="692"/>
      <c r="I68" s="692"/>
      <c r="J68" s="613"/>
      <c r="K68" s="613"/>
      <c r="L68" s="613"/>
      <c r="M68" s="613"/>
      <c r="N68" s="613"/>
      <c r="O68" s="395"/>
      <c r="P68" s="138"/>
    </row>
    <row r="69" spans="1:16" s="18" customFormat="1" ht="3.75" customHeight="1">
      <c r="A69" s="93"/>
      <c r="B69" s="382"/>
      <c r="C69" s="394"/>
      <c r="D69" s="97"/>
      <c r="G69" s="114"/>
      <c r="H69" s="114"/>
      <c r="O69" s="395"/>
      <c r="P69" s="105"/>
    </row>
    <row r="70" spans="1:16" s="81" customFormat="1" ht="70.5" customHeight="1">
      <c r="A70" s="105"/>
      <c r="B70" s="389"/>
      <c r="C70" s="394"/>
      <c r="D70" s="697" t="str">
        <f>Translations!$B$178</f>
        <v>Ogólny typ statku powietrznego 
(oznacznik typu statku powietrznego ICAO)</v>
      </c>
      <c r="E70" s="698"/>
      <c r="F70" s="697" t="str">
        <f>Translations!$B$179</f>
        <v>Podtyp (wprowadzenie danych opcjonalne)</v>
      </c>
      <c r="G70" s="698"/>
      <c r="H70" s="699" t="str">
        <f>Translations!$B$190</f>
        <v>
Szacowana liczba statków powietrznych, jakie będą eksploatowane</v>
      </c>
      <c r="I70" s="699"/>
      <c r="J70" s="143" t="str">
        <f>Translations!$B$181</f>
        <v>Naftowe paliwo lotnicze
(Jet A1 lub Jet A)</v>
      </c>
      <c r="K70" s="143" t="str">
        <f>Translations!$B$182</f>
        <v>Paliwo do silników odrzutowych
(Jet B)</v>
      </c>
      <c r="L70" s="143" t="str">
        <f>Translations!$B$183</f>
        <v>Benzyna lotnicza (AvGas)</v>
      </c>
      <c r="M70" s="143" t="str">
        <f>Translations!$B$184</f>
        <v>Biopaliwo</v>
      </c>
      <c r="N70" s="143" t="str">
        <f>Translations!$B$185</f>
        <v>Inne paliwo alternatywne</v>
      </c>
      <c r="O70" s="395"/>
      <c r="P70" s="105"/>
    </row>
    <row r="71" spans="1:16" s="81" customFormat="1" ht="12.75">
      <c r="A71" s="105"/>
      <c r="B71" s="382"/>
      <c r="C71" s="394"/>
      <c r="D71" s="679"/>
      <c r="E71" s="679"/>
      <c r="F71" s="679"/>
      <c r="G71" s="679"/>
      <c r="H71" s="680"/>
      <c r="I71" s="680"/>
      <c r="J71" s="14"/>
      <c r="K71" s="14"/>
      <c r="L71" s="14"/>
      <c r="M71" s="14"/>
      <c r="N71" s="14"/>
      <c r="O71" s="395"/>
      <c r="P71" s="105"/>
    </row>
    <row r="72" spans="1:16" s="81" customFormat="1" ht="12.75">
      <c r="A72" s="105"/>
      <c r="B72" s="382"/>
      <c r="C72" s="394"/>
      <c r="D72" s="679"/>
      <c r="E72" s="679"/>
      <c r="F72" s="679"/>
      <c r="G72" s="679"/>
      <c r="H72" s="680"/>
      <c r="I72" s="680"/>
      <c r="J72" s="14"/>
      <c r="K72" s="14"/>
      <c r="L72" s="14"/>
      <c r="M72" s="14"/>
      <c r="N72" s="14"/>
      <c r="O72" s="395"/>
      <c r="P72" s="105"/>
    </row>
    <row r="73" spans="1:16" s="81" customFormat="1" ht="12.75">
      <c r="A73" s="105"/>
      <c r="B73" s="382"/>
      <c r="C73" s="394"/>
      <c r="D73" s="677"/>
      <c r="E73" s="678"/>
      <c r="F73" s="679"/>
      <c r="G73" s="679"/>
      <c r="H73" s="680"/>
      <c r="I73" s="680"/>
      <c r="J73" s="14"/>
      <c r="K73" s="14"/>
      <c r="L73" s="14"/>
      <c r="M73" s="14"/>
      <c r="N73" s="14"/>
      <c r="O73" s="395"/>
      <c r="P73" s="105"/>
    </row>
    <row r="74" spans="1:16" s="81" customFormat="1" ht="12.75">
      <c r="A74" s="105"/>
      <c r="B74" s="382"/>
      <c r="C74" s="394"/>
      <c r="D74" s="677"/>
      <c r="E74" s="678"/>
      <c r="F74" s="679"/>
      <c r="G74" s="679"/>
      <c r="H74" s="680"/>
      <c r="I74" s="680"/>
      <c r="J74" s="14"/>
      <c r="K74" s="14"/>
      <c r="L74" s="14"/>
      <c r="M74" s="14"/>
      <c r="N74" s="14"/>
      <c r="O74" s="395"/>
      <c r="P74" s="105"/>
    </row>
    <row r="75" spans="1:16" s="81" customFormat="1" ht="12.75">
      <c r="A75" s="105"/>
      <c r="B75" s="382"/>
      <c r="C75" s="394"/>
      <c r="D75" s="677"/>
      <c r="E75" s="678"/>
      <c r="F75" s="679"/>
      <c r="G75" s="679"/>
      <c r="H75" s="680"/>
      <c r="I75" s="680"/>
      <c r="J75" s="14"/>
      <c r="K75" s="14"/>
      <c r="L75" s="14"/>
      <c r="M75" s="14"/>
      <c r="N75" s="14"/>
      <c r="O75" s="395"/>
      <c r="P75" s="105"/>
    </row>
    <row r="76" spans="1:16" s="81" customFormat="1" ht="12.75">
      <c r="A76" s="105"/>
      <c r="B76" s="382"/>
      <c r="C76" s="394"/>
      <c r="D76" s="677"/>
      <c r="E76" s="678"/>
      <c r="F76" s="679"/>
      <c r="G76" s="679"/>
      <c r="H76" s="680"/>
      <c r="I76" s="680"/>
      <c r="J76" s="14"/>
      <c r="K76" s="14"/>
      <c r="L76" s="14"/>
      <c r="M76" s="14"/>
      <c r="N76" s="14"/>
      <c r="O76" s="395"/>
      <c r="P76" s="105"/>
    </row>
    <row r="77" spans="1:16" s="81" customFormat="1" ht="12.75">
      <c r="A77" s="105"/>
      <c r="B77" s="382"/>
      <c r="C77" s="394"/>
      <c r="D77" s="677"/>
      <c r="E77" s="678"/>
      <c r="F77" s="679"/>
      <c r="G77" s="679"/>
      <c r="H77" s="680"/>
      <c r="I77" s="680"/>
      <c r="J77" s="14"/>
      <c r="K77" s="14"/>
      <c r="L77" s="14"/>
      <c r="M77" s="14"/>
      <c r="N77" s="14"/>
      <c r="O77" s="395"/>
      <c r="P77" s="105"/>
    </row>
    <row r="78" spans="1:16" s="81" customFormat="1" ht="12.75">
      <c r="A78" s="105"/>
      <c r="B78" s="382"/>
      <c r="C78" s="394"/>
      <c r="D78" s="677"/>
      <c r="E78" s="678"/>
      <c r="F78" s="679"/>
      <c r="G78" s="679"/>
      <c r="H78" s="680"/>
      <c r="I78" s="680"/>
      <c r="J78" s="14"/>
      <c r="K78" s="14"/>
      <c r="L78" s="14"/>
      <c r="M78" s="14"/>
      <c r="N78" s="14"/>
      <c r="O78" s="395"/>
      <c r="P78" s="105"/>
    </row>
    <row r="79" spans="1:16" s="81" customFormat="1" ht="12.75">
      <c r="A79" s="105"/>
      <c r="B79" s="382"/>
      <c r="C79" s="394"/>
      <c r="D79" s="677"/>
      <c r="E79" s="678"/>
      <c r="F79" s="679"/>
      <c r="G79" s="679"/>
      <c r="H79" s="680"/>
      <c r="I79" s="680"/>
      <c r="J79" s="14"/>
      <c r="K79" s="14"/>
      <c r="L79" s="14"/>
      <c r="M79" s="14"/>
      <c r="N79" s="14"/>
      <c r="O79" s="395"/>
      <c r="P79" s="105"/>
    </row>
    <row r="80" spans="1:16" s="81" customFormat="1" ht="12.75">
      <c r="A80" s="105"/>
      <c r="B80" s="382"/>
      <c r="C80" s="394"/>
      <c r="D80" s="677"/>
      <c r="E80" s="678"/>
      <c r="F80" s="679"/>
      <c r="G80" s="679"/>
      <c r="H80" s="680"/>
      <c r="I80" s="680"/>
      <c r="J80" s="14"/>
      <c r="K80" s="14"/>
      <c r="L80" s="14"/>
      <c r="M80" s="14"/>
      <c r="N80" s="14"/>
      <c r="O80" s="395"/>
      <c r="P80" s="105"/>
    </row>
    <row r="81" spans="1:16" s="18" customFormat="1" ht="38.25" customHeight="1">
      <c r="A81" s="93"/>
      <c r="B81" s="382"/>
      <c r="C81" s="394"/>
      <c r="D81" s="681"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81" s="681"/>
      <c r="F81" s="681"/>
      <c r="G81" s="681"/>
      <c r="H81" s="681"/>
      <c r="I81" s="681"/>
      <c r="J81" s="682"/>
      <c r="K81" s="682"/>
      <c r="L81" s="682"/>
      <c r="M81" s="682"/>
      <c r="N81" s="682"/>
      <c r="O81" s="395"/>
      <c r="P81" s="105"/>
    </row>
    <row r="82" spans="1:16" s="18" customFormat="1" ht="12.75">
      <c r="A82" s="93"/>
      <c r="B82" s="382"/>
      <c r="C82" s="394"/>
      <c r="D82" s="683" t="str">
        <f>Translations!$B$187</f>
        <v>Wykaz należy przedstawić jako osobny arkusz wyłącznie w przypadku bardzo dużej floty.</v>
      </c>
      <c r="E82" s="683"/>
      <c r="F82" s="683"/>
      <c r="G82" s="683"/>
      <c r="H82" s="683"/>
      <c r="I82" s="683"/>
      <c r="J82" s="684"/>
      <c r="K82" s="684"/>
      <c r="L82" s="684"/>
      <c r="M82" s="684"/>
      <c r="N82" s="684"/>
      <c r="O82" s="395"/>
      <c r="P82" s="105"/>
    </row>
    <row r="83" spans="1:16" s="81" customFormat="1" ht="15.75">
      <c r="A83" s="105"/>
      <c r="B83" s="382"/>
      <c r="C83" s="394"/>
      <c r="D83" s="395"/>
      <c r="E83" s="395"/>
      <c r="F83" s="395"/>
      <c r="G83" s="395"/>
      <c r="H83" s="395"/>
      <c r="I83" s="395"/>
      <c r="J83" s="395"/>
      <c r="K83" s="395"/>
      <c r="L83" s="395"/>
      <c r="M83" s="395"/>
      <c r="N83" s="395"/>
      <c r="O83" s="395"/>
      <c r="P83" s="138"/>
    </row>
    <row r="84" spans="1:16" s="81" customFormat="1" ht="4.5" customHeight="1">
      <c r="A84" s="105"/>
      <c r="B84" s="18"/>
      <c r="C84" s="396"/>
      <c r="D84" s="145"/>
      <c r="E84" s="145"/>
      <c r="F84" s="145"/>
      <c r="G84" s="145"/>
      <c r="H84" s="145"/>
      <c r="I84" s="145"/>
      <c r="J84" s="145"/>
      <c r="K84" s="145"/>
      <c r="L84" s="145"/>
      <c r="M84" s="145"/>
      <c r="N84" s="145"/>
      <c r="O84" s="135"/>
      <c r="P84" s="138"/>
    </row>
    <row r="85" spans="1:16" s="137" customFormat="1" ht="12.75">
      <c r="A85" s="372"/>
      <c r="C85" s="146"/>
      <c r="D85" s="705" t="str">
        <f>Translations!$B$916</f>
        <v>&lt;&lt;&lt; Jeżeli w punkcie 2(c) wybrany został plan monitorowania tonokilometrów, należy kliknąć tutaj, aby przejść do pkt 4(i). &gt;&gt;&gt;</v>
      </c>
      <c r="E85" s="604"/>
      <c r="F85" s="604"/>
      <c r="G85" s="604"/>
      <c r="H85" s="604"/>
      <c r="I85" s="604"/>
      <c r="J85" s="605"/>
      <c r="K85" s="605"/>
      <c r="L85" s="605"/>
      <c r="M85" s="605"/>
      <c r="N85" s="605"/>
      <c r="O85" s="146"/>
      <c r="P85" s="147"/>
    </row>
    <row r="86" spans="1:16" s="81" customFormat="1" ht="12.75" customHeight="1">
      <c r="A86" s="105"/>
      <c r="C86" s="135"/>
      <c r="D86" s="135"/>
      <c r="E86" s="135"/>
      <c r="F86" s="135"/>
      <c r="G86" s="135"/>
      <c r="H86" s="135"/>
      <c r="I86" s="135"/>
      <c r="J86" s="135"/>
      <c r="K86" s="135"/>
      <c r="L86" s="135"/>
      <c r="M86" s="135"/>
      <c r="N86" s="135"/>
      <c r="O86" s="135"/>
      <c r="P86" s="138"/>
    </row>
    <row r="87" spans="1:16" s="18" customFormat="1" ht="12.75" customHeight="1">
      <c r="A87" s="93"/>
      <c r="B87" s="389"/>
      <c r="C87" s="394"/>
      <c r="D87" s="398"/>
      <c r="E87" s="398"/>
      <c r="F87" s="398"/>
      <c r="G87" s="398"/>
      <c r="H87" s="398"/>
      <c r="I87" s="398"/>
      <c r="J87" s="399"/>
      <c r="K87" s="399"/>
      <c r="L87" s="399"/>
      <c r="M87" s="399"/>
      <c r="N87" s="399"/>
      <c r="O87" s="395"/>
      <c r="P87" s="105"/>
    </row>
    <row r="88" spans="1:16" s="18" customFormat="1" ht="38.25" customHeight="1">
      <c r="A88" s="93"/>
      <c r="B88" s="389"/>
      <c r="C88" s="98"/>
      <c r="D88" s="685" t="str">
        <f>Translations!$B$917</f>
        <v>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dokonać ich opisu w poniższym polu.</v>
      </c>
      <c r="E88" s="685"/>
      <c r="F88" s="685"/>
      <c r="G88" s="685"/>
      <c r="H88" s="685"/>
      <c r="I88" s="685"/>
      <c r="J88" s="686"/>
      <c r="K88" s="686"/>
      <c r="L88" s="686"/>
      <c r="M88" s="686"/>
      <c r="N88" s="686"/>
      <c r="O88" s="395"/>
      <c r="P88" s="105"/>
    </row>
    <row r="89" spans="1:16" s="18" customFormat="1" ht="12.75" customHeight="1">
      <c r="A89" s="93"/>
      <c r="B89" s="389"/>
      <c r="C89" s="394"/>
      <c r="D89" s="398"/>
      <c r="E89" s="398"/>
      <c r="F89" s="398"/>
      <c r="G89" s="398"/>
      <c r="H89" s="398"/>
      <c r="I89" s="398"/>
      <c r="J89" s="399"/>
      <c r="K89" s="399"/>
      <c r="L89" s="399"/>
      <c r="M89" s="399"/>
      <c r="N89" s="399"/>
      <c r="O89" s="395"/>
      <c r="P89" s="105"/>
    </row>
    <row r="90" spans="1:16" s="18" customFormat="1" ht="4.5" customHeight="1">
      <c r="A90" s="93"/>
      <c r="B90" s="400"/>
      <c r="C90" s="401"/>
      <c r="D90" s="402"/>
      <c r="E90" s="402"/>
      <c r="F90" s="402"/>
      <c r="G90" s="402"/>
      <c r="H90" s="402"/>
      <c r="I90" s="402"/>
      <c r="J90" s="403"/>
      <c r="K90" s="403"/>
      <c r="L90" s="403"/>
      <c r="M90" s="403"/>
      <c r="N90" s="403"/>
      <c r="O90" s="268"/>
      <c r="P90" s="105"/>
    </row>
    <row r="91" spans="1:16" s="18" customFormat="1" ht="30" customHeight="1">
      <c r="A91" s="93"/>
      <c r="B91" s="64"/>
      <c r="C91" s="98" t="s">
        <v>261</v>
      </c>
      <c r="D91" s="626" t="str">
        <f>Translations!$B$918</f>
        <v>Proszę podać szczegółowe informacje dotyczące systemów, procedur i obowiązków wykorzystywanych do określenia kompletności wykazu źródeł emisji (używanych statków powietrznych) w monitorowanym roku.</v>
      </c>
      <c r="E91" s="627"/>
      <c r="F91" s="627"/>
      <c r="G91" s="627"/>
      <c r="H91" s="627"/>
      <c r="I91" s="627"/>
      <c r="J91" s="696"/>
      <c r="K91" s="696"/>
      <c r="L91" s="696"/>
      <c r="M91" s="696"/>
      <c r="N91" s="696"/>
      <c r="O91" s="75"/>
      <c r="P91" s="105"/>
    </row>
    <row r="92" spans="1:16" s="18" customFormat="1" ht="33.75" customHeight="1">
      <c r="A92" s="93"/>
      <c r="B92" s="64"/>
      <c r="C92" s="98"/>
      <c r="D92" s="596" t="str">
        <f>Translations!$B$919</f>
        <v>Pozycje podane poniżej powinny zagwarantować kompletność monitorowania i raportowania w odniesieniu do wielkości emisji dla wszystkich statków powietrznych używanych w monitorowanym roku, łącznie ze statkami posiadanymi, a także dzierżawionymi. Procedura powinna również zapewnić skuteczne śledzenie zmian rodzaju paliwa.</v>
      </c>
      <c r="E92" s="597"/>
      <c r="F92" s="597"/>
      <c r="G92" s="597"/>
      <c r="H92" s="597"/>
      <c r="I92" s="597"/>
      <c r="J92" s="613"/>
      <c r="K92" s="613"/>
      <c r="L92" s="613"/>
      <c r="M92" s="613"/>
      <c r="N92" s="613"/>
      <c r="O92" s="75"/>
      <c r="P92" s="105"/>
    </row>
    <row r="93" spans="1:16" s="18" customFormat="1" ht="12.75" customHeight="1">
      <c r="A93" s="93"/>
      <c r="C93" s="148"/>
      <c r="D93" s="675" t="str">
        <f>Translations!$B$194</f>
        <v>Nazwa procedury</v>
      </c>
      <c r="E93" s="676"/>
      <c r="F93" s="674"/>
      <c r="G93" s="674"/>
      <c r="H93" s="674"/>
      <c r="I93" s="674"/>
      <c r="J93" s="590"/>
      <c r="K93" s="590"/>
      <c r="L93" s="590"/>
      <c r="M93" s="590"/>
      <c r="N93" s="590"/>
      <c r="O93" s="75"/>
      <c r="P93" s="105"/>
    </row>
    <row r="94" spans="1:16" s="18" customFormat="1" ht="12.75" customHeight="1">
      <c r="A94" s="93"/>
      <c r="C94" s="148"/>
      <c r="D94" s="675" t="str">
        <f>Translations!$B$195</f>
        <v>Odniesienie do procedury</v>
      </c>
      <c r="E94" s="676"/>
      <c r="F94" s="674"/>
      <c r="G94" s="674"/>
      <c r="H94" s="674"/>
      <c r="I94" s="674"/>
      <c r="J94" s="590"/>
      <c r="K94" s="590"/>
      <c r="L94" s="590"/>
      <c r="M94" s="590"/>
      <c r="N94" s="590"/>
      <c r="O94" s="75"/>
      <c r="P94" s="105"/>
    </row>
    <row r="95" spans="1:16" s="18" customFormat="1" ht="12.75">
      <c r="A95" s="93"/>
      <c r="B95" s="64" t="str">
        <f>Translations!$B$196</f>
        <v>
</v>
      </c>
      <c r="C95" s="148"/>
      <c r="D95" s="675" t="str">
        <f>Translations!$B$197</f>
        <v>Krótki opis procedury</v>
      </c>
      <c r="E95" s="676"/>
      <c r="F95" s="674"/>
      <c r="G95" s="674"/>
      <c r="H95" s="674"/>
      <c r="I95" s="674"/>
      <c r="J95" s="590"/>
      <c r="K95" s="590"/>
      <c r="L95" s="590"/>
      <c r="M95" s="590"/>
      <c r="N95" s="590"/>
      <c r="O95" s="75"/>
      <c r="P95" s="105"/>
    </row>
    <row r="96" spans="1:16" s="18" customFormat="1" ht="38.25" customHeight="1">
      <c r="A96" s="93"/>
      <c r="B96" s="64"/>
      <c r="C96" s="148"/>
      <c r="D96" s="675" t="str">
        <f>Translations!$B$198</f>
        <v>Stanowisko lub departament odpowiedzialny za zarządzanie danymi</v>
      </c>
      <c r="E96" s="676"/>
      <c r="F96" s="674"/>
      <c r="G96" s="674"/>
      <c r="H96" s="674"/>
      <c r="I96" s="674"/>
      <c r="J96" s="590"/>
      <c r="K96" s="590"/>
      <c r="L96" s="590"/>
      <c r="M96" s="590"/>
      <c r="N96" s="590"/>
      <c r="O96" s="75"/>
      <c r="P96" s="105"/>
    </row>
    <row r="97" spans="1:16" s="18" customFormat="1" ht="25.5" customHeight="1">
      <c r="A97" s="93"/>
      <c r="B97" s="64"/>
      <c r="C97" s="148"/>
      <c r="D97" s="675" t="str">
        <f>Translations!$B$199</f>
        <v>Miejsce przechowywania danych</v>
      </c>
      <c r="E97" s="676"/>
      <c r="F97" s="674"/>
      <c r="G97" s="674"/>
      <c r="H97" s="674"/>
      <c r="I97" s="674"/>
      <c r="J97" s="590"/>
      <c r="K97" s="590"/>
      <c r="L97" s="590"/>
      <c r="M97" s="590"/>
      <c r="N97" s="590"/>
      <c r="O97" s="75"/>
      <c r="P97" s="105"/>
    </row>
    <row r="98" spans="1:16" s="18" customFormat="1" ht="25.5" customHeight="1">
      <c r="A98" s="93"/>
      <c r="B98" s="64"/>
      <c r="C98" s="148"/>
      <c r="D98" s="675" t="str">
        <f>Translations!$B$200</f>
        <v>Nazwa stosowanego systemu (jeżeli dotyczy)</v>
      </c>
      <c r="E98" s="676"/>
      <c r="F98" s="674"/>
      <c r="G98" s="674"/>
      <c r="H98" s="674"/>
      <c r="I98" s="674"/>
      <c r="J98" s="590"/>
      <c r="K98" s="590"/>
      <c r="L98" s="590"/>
      <c r="M98" s="590"/>
      <c r="N98" s="590"/>
      <c r="O98" s="75"/>
      <c r="P98" s="105"/>
    </row>
    <row r="99" spans="1:16" s="18" customFormat="1" ht="12.75">
      <c r="A99" s="93"/>
      <c r="C99" s="102"/>
      <c r="D99" s="149"/>
      <c r="E99" s="149"/>
      <c r="F99" s="150"/>
      <c r="G99" s="150"/>
      <c r="H99" s="150"/>
      <c r="I99" s="150"/>
      <c r="J99" s="150"/>
      <c r="K99" s="150"/>
      <c r="L99" s="150"/>
      <c r="M99" s="150"/>
      <c r="N99" s="150"/>
      <c r="O99" s="75"/>
      <c r="P99" s="105"/>
    </row>
    <row r="100" spans="1:16" s="18" customFormat="1" ht="30" customHeight="1">
      <c r="A100" s="93"/>
      <c r="B100" s="64"/>
      <c r="C100" s="265" t="s">
        <v>256</v>
      </c>
      <c r="D100" s="687" t="str">
        <f>Translations!$B$201</f>
        <v>Proszę podać szczegółowe informacje dotyczące procedur wykorzystywanych do monitorowania kompletności wykazu lotów prowadzonych pod niepowtarzalnym oznacznikiem dla pary lotnisk.</v>
      </c>
      <c r="E100" s="687"/>
      <c r="F100" s="687"/>
      <c r="G100" s="687"/>
      <c r="H100" s="687"/>
      <c r="I100" s="687"/>
      <c r="J100" s="613"/>
      <c r="K100" s="613"/>
      <c r="L100" s="613"/>
      <c r="M100" s="613"/>
      <c r="N100" s="613"/>
      <c r="O100" s="151"/>
      <c r="P100" s="152"/>
    </row>
    <row r="101" spans="1:16" s="18" customFormat="1" ht="33" customHeight="1">
      <c r="A101" s="93"/>
      <c r="B101" s="64"/>
      <c r="C101" s="148"/>
      <c r="D101" s="665" t="str">
        <f>Translations!$B$202</f>
        <v>Proszę podać szczegółowe informacje dotyczące obowiązujących procedur i systemów służących do prowadzenia aktualizowanego szczegółowego wykazu par lotnisk i lotów obsługiwanych w okresie monitorowania oraz obowiązujących procedur mających na celu zapewnienie kompletności danych i uniknięcie ich powielania.</v>
      </c>
      <c r="E101" s="665"/>
      <c r="F101" s="665"/>
      <c r="G101" s="665"/>
      <c r="H101" s="665"/>
      <c r="I101" s="665"/>
      <c r="J101" s="666"/>
      <c r="K101" s="666"/>
      <c r="L101" s="666"/>
      <c r="M101" s="666"/>
      <c r="N101" s="666"/>
      <c r="O101" s="153"/>
      <c r="P101" s="154"/>
    </row>
    <row r="102" spans="1:16" s="18" customFormat="1" ht="12.75" customHeight="1">
      <c r="A102" s="93"/>
      <c r="C102" s="148"/>
      <c r="D102" s="675" t="str">
        <f>Translations!$B$194</f>
        <v>Nazwa procedury</v>
      </c>
      <c r="E102" s="676"/>
      <c r="F102" s="674"/>
      <c r="G102" s="674"/>
      <c r="H102" s="674"/>
      <c r="I102" s="674"/>
      <c r="J102" s="590"/>
      <c r="K102" s="590"/>
      <c r="L102" s="590"/>
      <c r="M102" s="590"/>
      <c r="N102" s="590"/>
      <c r="O102" s="75"/>
      <c r="P102" s="105"/>
    </row>
    <row r="103" spans="1:16" s="18" customFormat="1" ht="12.75" customHeight="1">
      <c r="A103" s="93"/>
      <c r="C103" s="148"/>
      <c r="D103" s="675" t="str">
        <f>Translations!$B$195</f>
        <v>Odniesienie do procedury</v>
      </c>
      <c r="E103" s="676"/>
      <c r="F103" s="674"/>
      <c r="G103" s="674"/>
      <c r="H103" s="674"/>
      <c r="I103" s="674"/>
      <c r="J103" s="590"/>
      <c r="K103" s="590"/>
      <c r="L103" s="590"/>
      <c r="M103" s="590"/>
      <c r="N103" s="590"/>
      <c r="O103" s="75"/>
      <c r="P103" s="105"/>
    </row>
    <row r="104" spans="1:16" s="18" customFormat="1" ht="12.75">
      <c r="A104" s="93"/>
      <c r="B104" s="64" t="str">
        <f>Translations!$B$196</f>
        <v>
</v>
      </c>
      <c r="C104" s="148"/>
      <c r="D104" s="675" t="str">
        <f>Translations!$B$197</f>
        <v>Krótki opis procedury</v>
      </c>
      <c r="E104" s="676"/>
      <c r="F104" s="674"/>
      <c r="G104" s="674"/>
      <c r="H104" s="674"/>
      <c r="I104" s="674"/>
      <c r="J104" s="590"/>
      <c r="K104" s="590"/>
      <c r="L104" s="590"/>
      <c r="M104" s="590"/>
      <c r="N104" s="590"/>
      <c r="O104" s="75"/>
      <c r="P104" s="105"/>
    </row>
    <row r="105" spans="1:16" s="18" customFormat="1" ht="33" customHeight="1">
      <c r="A105" s="93"/>
      <c r="B105" s="64"/>
      <c r="C105" s="148"/>
      <c r="D105" s="675" t="str">
        <f>Translations!$B$198</f>
        <v>Stanowisko lub departament odpowiedzialny za zarządzanie danymi</v>
      </c>
      <c r="E105" s="676"/>
      <c r="F105" s="674"/>
      <c r="G105" s="674"/>
      <c r="H105" s="674"/>
      <c r="I105" s="674"/>
      <c r="J105" s="590"/>
      <c r="K105" s="590"/>
      <c r="L105" s="590"/>
      <c r="M105" s="590"/>
      <c r="N105" s="590"/>
      <c r="O105" s="75"/>
      <c r="P105" s="105"/>
    </row>
    <row r="106" spans="1:16" s="18" customFormat="1" ht="12.75" customHeight="1">
      <c r="A106" s="93"/>
      <c r="B106" s="64"/>
      <c r="C106" s="148"/>
      <c r="D106" s="675" t="str">
        <f>Translations!$B$199</f>
        <v>Miejsce przechowywania danych</v>
      </c>
      <c r="E106" s="676"/>
      <c r="F106" s="674"/>
      <c r="G106" s="674"/>
      <c r="H106" s="674"/>
      <c r="I106" s="674"/>
      <c r="J106" s="590"/>
      <c r="K106" s="590"/>
      <c r="L106" s="590"/>
      <c r="M106" s="590"/>
      <c r="N106" s="590"/>
      <c r="O106" s="75"/>
      <c r="P106" s="105"/>
    </row>
    <row r="107" spans="1:16" s="18" customFormat="1" ht="25.5" customHeight="1">
      <c r="A107" s="93"/>
      <c r="B107" s="64"/>
      <c r="C107" s="148"/>
      <c r="D107" s="675" t="str">
        <f>Translations!$B$200</f>
        <v>Nazwa stosowanego systemu (jeżeli dotyczy)</v>
      </c>
      <c r="E107" s="676"/>
      <c r="F107" s="674"/>
      <c r="G107" s="674"/>
      <c r="H107" s="674"/>
      <c r="I107" s="674"/>
      <c r="J107" s="590"/>
      <c r="K107" s="590"/>
      <c r="L107" s="590"/>
      <c r="M107" s="590"/>
      <c r="N107" s="590"/>
      <c r="O107" s="75"/>
      <c r="P107" s="105"/>
    </row>
    <row r="108" spans="1:16" s="18" customFormat="1" ht="12.75">
      <c r="A108" s="93"/>
      <c r="C108" s="148"/>
      <c r="D108" s="155"/>
      <c r="E108" s="155"/>
      <c r="F108" s="155"/>
      <c r="G108" s="155"/>
      <c r="H108" s="155"/>
      <c r="I108" s="155"/>
      <c r="J108" s="155"/>
      <c r="K108" s="155"/>
      <c r="L108" s="155"/>
      <c r="M108" s="155"/>
      <c r="N108" s="155"/>
      <c r="O108" s="153"/>
      <c r="P108" s="156"/>
    </row>
    <row r="109" spans="1:16" s="18" customFormat="1" ht="45" customHeight="1">
      <c r="A109" s="93"/>
      <c r="B109" s="64"/>
      <c r="C109" s="265" t="s">
        <v>566</v>
      </c>
      <c r="D109" s="626" t="str">
        <f>Translations!$B$920</f>
        <v>Proszę podać szczegółowe informacje dotyczące procedur stosowanych do określania, czy loty objęte są zakresem załącznika I do dyrektywy i/lub mechanizmem CORSIA, zapewniających kompletność i pozwalających uniknąć podwójnego naliczania.</v>
      </c>
      <c r="E109" s="627"/>
      <c r="F109" s="627"/>
      <c r="G109" s="627"/>
      <c r="H109" s="627"/>
      <c r="I109" s="627"/>
      <c r="J109" s="627"/>
      <c r="K109" s="627"/>
      <c r="L109" s="627"/>
      <c r="M109" s="627"/>
      <c r="N109" s="627"/>
      <c r="O109" s="151"/>
      <c r="P109" s="152"/>
    </row>
    <row r="110" spans="1:16" s="18" customFormat="1" ht="45.75" customHeight="1">
      <c r="A110" s="93"/>
      <c r="B110" s="64"/>
      <c r="C110" s="148"/>
      <c r="D110" s="664" t="str">
        <f>Translations!$B$921</f>
        <v>Proszę podać szczegółowe informacje dotyczące obowiązujących systemów mających na celu prowadzenie aktualizowanego szczegółowego wykazu lotów obsługiwanych w okresie monitorowania, które zostały włączone do EU ETS i/lub mechanizmu CORSIA lub zostały z nich wyłączone, oraz obowiązujących procedur mających na celu zagwarantowanie kompletności danych i uniknięcie ich powielania.</v>
      </c>
      <c r="E110" s="665"/>
      <c r="F110" s="665"/>
      <c r="G110" s="665"/>
      <c r="H110" s="665"/>
      <c r="I110" s="665"/>
      <c r="J110" s="666"/>
      <c r="K110" s="666"/>
      <c r="L110" s="666"/>
      <c r="M110" s="666"/>
      <c r="N110" s="666"/>
      <c r="O110" s="157"/>
      <c r="P110" s="154"/>
    </row>
    <row r="111" spans="1:16" s="18" customFormat="1" ht="45" customHeight="1">
      <c r="A111" s="93"/>
      <c r="B111" s="64"/>
      <c r="C111" s="148"/>
      <c r="D111" s="664" t="str">
        <f>Translations!$B$922</f>
        <v>Zaleca się uwzględnienie w tej procedurze kroków, które umożliwiają rozróżnienie lotów wewnątrz EOG („ograniczony zakres”) i lotów objętych „pełnym zakresem” systemu EU ETS. Więcej informacji można znaleźć w Dokumencie 2 z wytycznymi dotyczącymi MRR „Rozporządzenie w sprawie monitorowania i raportowania - Ogólne wytyczne dla operatorów statków powietrznych”. Dokument ten można znaleźć pod adresem:</v>
      </c>
      <c r="E111" s="665"/>
      <c r="F111" s="665"/>
      <c r="G111" s="665"/>
      <c r="H111" s="665"/>
      <c r="I111" s="665"/>
      <c r="J111" s="666"/>
      <c r="K111" s="666"/>
      <c r="L111" s="666"/>
      <c r="M111" s="666"/>
      <c r="N111" s="666"/>
      <c r="O111" s="157"/>
      <c r="P111" s="154"/>
    </row>
    <row r="112" spans="1:16" s="18" customFormat="1" ht="12.75" customHeight="1">
      <c r="A112" s="93"/>
      <c r="B112" s="64"/>
      <c r="C112" s="148"/>
      <c r="D112" s="667" t="str">
        <f>Translations!$B$871</f>
        <v>https://ec.europa.eu/clima/sites/clima/files/ets/monitoring/docs/gd2_guidance_aircraft_en.pdf</v>
      </c>
      <c r="E112" s="668"/>
      <c r="F112" s="668"/>
      <c r="G112" s="668"/>
      <c r="H112" s="668"/>
      <c r="I112" s="668"/>
      <c r="J112" s="668"/>
      <c r="K112" s="668"/>
      <c r="L112" s="668"/>
      <c r="M112" s="668"/>
      <c r="N112" s="668"/>
      <c r="O112" s="157"/>
      <c r="P112" s="154"/>
    </row>
    <row r="113" spans="1:16" s="18" customFormat="1" ht="4.5" customHeight="1">
      <c r="A113" s="93"/>
      <c r="B113" s="389"/>
      <c r="C113" s="394"/>
      <c r="D113" s="398"/>
      <c r="E113" s="398"/>
      <c r="F113" s="398"/>
      <c r="G113" s="398"/>
      <c r="H113" s="398"/>
      <c r="I113" s="398"/>
      <c r="J113" s="399"/>
      <c r="K113" s="399"/>
      <c r="L113" s="399"/>
      <c r="M113" s="399"/>
      <c r="N113" s="399"/>
      <c r="O113" s="395"/>
      <c r="P113" s="105"/>
    </row>
    <row r="114" spans="1:16" s="18" customFormat="1" ht="25.5" customHeight="1">
      <c r="A114" s="93"/>
      <c r="B114" s="389"/>
      <c r="C114" s="98"/>
      <c r="D114" s="591" t="str">
        <f>Translations!$B$923</f>
        <v>Różnice w zakresie systemu EU ETS i mechanizmu CORSIA można znaleźć w arkuszu „Wytyczne i warunki” niniejszego formularza oraz odpowiednich materiałów informacyjnych.</v>
      </c>
      <c r="E114" s="591"/>
      <c r="F114" s="591"/>
      <c r="G114" s="591"/>
      <c r="H114" s="591"/>
      <c r="I114" s="591"/>
      <c r="J114" s="591"/>
      <c r="K114" s="591"/>
      <c r="L114" s="591"/>
      <c r="M114" s="591"/>
      <c r="N114" s="591"/>
      <c r="O114" s="395"/>
      <c r="P114" s="105"/>
    </row>
    <row r="115" spans="1:16" s="18" customFormat="1" ht="4.5" customHeight="1">
      <c r="A115" s="93"/>
      <c r="B115" s="389"/>
      <c r="C115" s="394"/>
      <c r="D115" s="398"/>
      <c r="E115" s="398"/>
      <c r="F115" s="398"/>
      <c r="G115" s="398"/>
      <c r="H115" s="398"/>
      <c r="I115" s="398"/>
      <c r="J115" s="399"/>
      <c r="K115" s="399"/>
      <c r="L115" s="399"/>
      <c r="M115" s="399"/>
      <c r="N115" s="399"/>
      <c r="O115" s="395"/>
      <c r="P115" s="105"/>
    </row>
    <row r="116" spans="1:16" s="18" customFormat="1" ht="12.75" customHeight="1">
      <c r="A116" s="93"/>
      <c r="C116" s="148"/>
      <c r="D116" s="675" t="str">
        <f>Translations!$B$194</f>
        <v>Nazwa procedury</v>
      </c>
      <c r="E116" s="676"/>
      <c r="F116" s="674"/>
      <c r="G116" s="674"/>
      <c r="H116" s="674"/>
      <c r="I116" s="674"/>
      <c r="J116" s="590"/>
      <c r="K116" s="590"/>
      <c r="L116" s="590"/>
      <c r="M116" s="590"/>
      <c r="N116" s="590"/>
      <c r="O116" s="75"/>
      <c r="P116" s="105"/>
    </row>
    <row r="117" spans="1:16" s="18" customFormat="1" ht="12.75" customHeight="1">
      <c r="A117" s="93"/>
      <c r="C117" s="148"/>
      <c r="D117" s="675" t="str">
        <f>Translations!$B$195</f>
        <v>Odniesienie do procedury</v>
      </c>
      <c r="E117" s="676"/>
      <c r="F117" s="674"/>
      <c r="G117" s="674"/>
      <c r="H117" s="674"/>
      <c r="I117" s="674"/>
      <c r="J117" s="590"/>
      <c r="K117" s="590"/>
      <c r="L117" s="590"/>
      <c r="M117" s="590"/>
      <c r="N117" s="590"/>
      <c r="O117" s="75"/>
      <c r="P117" s="105"/>
    </row>
    <row r="118" spans="1:16" s="18" customFormat="1" ht="12.75">
      <c r="A118" s="93"/>
      <c r="B118" s="64" t="str">
        <f>Translations!$B$196</f>
        <v>
</v>
      </c>
      <c r="C118" s="148"/>
      <c r="D118" s="675" t="str">
        <f>Translations!$B$197</f>
        <v>Krótki opis procedury</v>
      </c>
      <c r="E118" s="676"/>
      <c r="F118" s="674"/>
      <c r="G118" s="674"/>
      <c r="H118" s="674"/>
      <c r="I118" s="674"/>
      <c r="J118" s="590"/>
      <c r="K118" s="590"/>
      <c r="L118" s="590"/>
      <c r="M118" s="590"/>
      <c r="N118" s="590"/>
      <c r="O118" s="75"/>
      <c r="P118" s="105"/>
    </row>
    <row r="119" spans="1:16" s="18" customFormat="1" ht="33" customHeight="1">
      <c r="A119" s="93"/>
      <c r="B119" s="64"/>
      <c r="C119" s="148"/>
      <c r="D119" s="675" t="str">
        <f>Translations!$B$198</f>
        <v>Stanowisko lub departament odpowiedzialny za zarządzanie danymi</v>
      </c>
      <c r="E119" s="676"/>
      <c r="F119" s="674"/>
      <c r="G119" s="674"/>
      <c r="H119" s="674"/>
      <c r="I119" s="674"/>
      <c r="J119" s="590"/>
      <c r="K119" s="590"/>
      <c r="L119" s="590"/>
      <c r="M119" s="590"/>
      <c r="N119" s="590"/>
      <c r="O119" s="75"/>
      <c r="P119" s="105"/>
    </row>
    <row r="120" spans="1:16" s="18" customFormat="1" ht="25.5" customHeight="1">
      <c r="A120" s="93"/>
      <c r="B120" s="64"/>
      <c r="C120" s="148"/>
      <c r="D120" s="675" t="str">
        <f>Translations!$B$199</f>
        <v>Miejsce przechowywania danych</v>
      </c>
      <c r="E120" s="676"/>
      <c r="F120" s="674"/>
      <c r="G120" s="674"/>
      <c r="H120" s="674"/>
      <c r="I120" s="674"/>
      <c r="J120" s="590"/>
      <c r="K120" s="590"/>
      <c r="L120" s="590"/>
      <c r="M120" s="590"/>
      <c r="N120" s="590"/>
      <c r="O120" s="75"/>
      <c r="P120" s="105"/>
    </row>
    <row r="121" spans="1:16" s="18" customFormat="1" ht="25.5" customHeight="1">
      <c r="A121" s="93"/>
      <c r="B121" s="64"/>
      <c r="C121" s="148"/>
      <c r="D121" s="675" t="str">
        <f>Translations!$B$200</f>
        <v>Nazwa stosowanego systemu (jeżeli dotyczy)</v>
      </c>
      <c r="E121" s="676"/>
      <c r="F121" s="674"/>
      <c r="G121" s="674"/>
      <c r="H121" s="674"/>
      <c r="I121" s="674"/>
      <c r="J121" s="590"/>
      <c r="K121" s="590"/>
      <c r="L121" s="590"/>
      <c r="M121" s="590"/>
      <c r="N121" s="590"/>
      <c r="O121" s="75"/>
      <c r="P121" s="105"/>
    </row>
    <row r="122" spans="1:16" s="18" customFormat="1" ht="12.75">
      <c r="A122" s="93"/>
      <c r="O122" s="75"/>
      <c r="P122" s="158"/>
    </row>
    <row r="123" spans="1:16" s="18" customFormat="1" ht="4.5" customHeight="1">
      <c r="A123" s="93"/>
      <c r="B123" s="389"/>
      <c r="C123" s="394"/>
      <c r="D123" s="398"/>
      <c r="E123" s="398"/>
      <c r="F123" s="398"/>
      <c r="G123" s="398"/>
      <c r="H123" s="398"/>
      <c r="I123" s="398"/>
      <c r="J123" s="399"/>
      <c r="K123" s="399"/>
      <c r="L123" s="399"/>
      <c r="M123" s="399"/>
      <c r="N123" s="399"/>
      <c r="O123" s="395"/>
      <c r="P123" s="105"/>
    </row>
    <row r="124" spans="1:16" s="18" customFormat="1" ht="30" customHeight="1">
      <c r="A124" s="93"/>
      <c r="B124" s="389"/>
      <c r="C124" s="98" t="s">
        <v>268</v>
      </c>
      <c r="D124" s="626" t="str">
        <f>Translations!$B$924</f>
        <v>Proszę opisać procedurę określania, czy loty podlegają pod mechanizm CORSIA, zapewniając kompletność i unikając podwójnego liczenia.</v>
      </c>
      <c r="E124" s="626"/>
      <c r="F124" s="626"/>
      <c r="G124" s="626"/>
      <c r="H124" s="626"/>
      <c r="I124" s="626"/>
      <c r="J124" s="626"/>
      <c r="K124" s="626"/>
      <c r="L124" s="626"/>
      <c r="M124" s="626"/>
      <c r="N124" s="626"/>
      <c r="O124" s="395"/>
      <c r="P124" s="105"/>
    </row>
    <row r="125" spans="1:16" s="18" customFormat="1" ht="32.25" customHeight="1">
      <c r="A125" s="93"/>
      <c r="B125" s="389"/>
      <c r="C125" s="98"/>
      <c r="D125" s="591" t="str">
        <f>Translations!$B$925</f>
        <v>Sekcja ta musi zostać wypełniona tylko w przypadku, gdy procedura opisana w punkcie (g) nie zawiera wymaganych etapów oceny. Proszę zauważyć, że są loty, które mogą być objęte zarówno systemem EU ETS  i mechanizmem CORSIA. Zaleca się włączenie w tej procedurze odpowiednich etapów oceny w celu identyfikacji tych lotów.</v>
      </c>
      <c r="E125" s="592"/>
      <c r="F125" s="592"/>
      <c r="G125" s="592"/>
      <c r="H125" s="592"/>
      <c r="I125" s="592"/>
      <c r="J125" s="592"/>
      <c r="K125" s="592"/>
      <c r="L125" s="592"/>
      <c r="M125" s="592"/>
      <c r="N125" s="592"/>
      <c r="O125" s="395"/>
      <c r="P125" s="105"/>
    </row>
    <row r="126" spans="1:16" s="18" customFormat="1" ht="32.25" customHeight="1">
      <c r="A126" s="93"/>
      <c r="B126" s="389"/>
      <c r="C126" s="98"/>
      <c r="D126" s="669" t="str">
        <f>Translations!$B$926</f>
        <v>Należy zachować szczególną ostrożność, aby zapewnić, że procedura ta prowadzi do rozróżnienia pomiędzy lotami wymagającymi kompensacji, jak opisano w Załączniku 16, Tom IV, Część II rozdziału 3, 3.1., a innymi lotami, w okresie od 1 stycznia 2021 r.</v>
      </c>
      <c r="E126" s="670"/>
      <c r="F126" s="670"/>
      <c r="G126" s="670"/>
      <c r="H126" s="670"/>
      <c r="I126" s="670"/>
      <c r="J126" s="670"/>
      <c r="K126" s="670"/>
      <c r="L126" s="670"/>
      <c r="M126" s="670"/>
      <c r="N126" s="670"/>
      <c r="O126" s="395"/>
      <c r="P126" s="105"/>
    </row>
    <row r="127" spans="1:16" s="18" customFormat="1" ht="25.5" customHeight="1">
      <c r="A127" s="93"/>
      <c r="B127" s="389"/>
      <c r="C127" s="98"/>
      <c r="D127" s="669" t="str">
        <f>Translations!$B$927</f>
        <v>W tym celu procedura musi obejmować regularne sprawdzanie elementu implementacyjnego CORSIA "CORSIA States for Chapter 3 State Pair".</v>
      </c>
      <c r="E127" s="670"/>
      <c r="F127" s="670"/>
      <c r="G127" s="670"/>
      <c r="H127" s="670"/>
      <c r="I127" s="670"/>
      <c r="J127" s="670"/>
      <c r="K127" s="670"/>
      <c r="L127" s="670"/>
      <c r="M127" s="670"/>
      <c r="N127" s="670"/>
      <c r="O127" s="395"/>
      <c r="P127" s="105"/>
    </row>
    <row r="128" spans="1:16" s="18" customFormat="1" ht="12.75" customHeight="1">
      <c r="A128" s="93"/>
      <c r="B128" s="389"/>
      <c r="C128" s="98"/>
      <c r="D128" s="714" t="str">
        <f>Translations!$B$928</f>
        <v>https://www.icao.int/environmental-protection/CORSIA/Pages/state-pairs.aspx</v>
      </c>
      <c r="E128" s="715"/>
      <c r="F128" s="715"/>
      <c r="G128" s="715"/>
      <c r="H128" s="715"/>
      <c r="I128" s="715"/>
      <c r="J128" s="715"/>
      <c r="K128" s="715"/>
      <c r="L128" s="715"/>
      <c r="M128" s="715"/>
      <c r="N128" s="715"/>
      <c r="O128" s="395"/>
      <c r="P128" s="105"/>
    </row>
    <row r="129" spans="1:16" s="18" customFormat="1" ht="12.75" customHeight="1">
      <c r="A129" s="93"/>
      <c r="B129" s="389"/>
      <c r="C129" s="98"/>
      <c r="D129" s="675" t="str">
        <f>Translations!$B$194</f>
        <v>Nazwa procedury</v>
      </c>
      <c r="E129" s="676"/>
      <c r="F129" s="674"/>
      <c r="G129" s="674"/>
      <c r="H129" s="674"/>
      <c r="I129" s="674"/>
      <c r="J129" s="590"/>
      <c r="K129" s="590"/>
      <c r="L129" s="590"/>
      <c r="M129" s="590"/>
      <c r="N129" s="590"/>
      <c r="O129" s="395"/>
      <c r="P129" s="105"/>
    </row>
    <row r="130" spans="1:16" s="18" customFormat="1" ht="12.75" customHeight="1">
      <c r="A130" s="93"/>
      <c r="B130" s="389"/>
      <c r="C130" s="98"/>
      <c r="D130" s="675" t="str">
        <f>Translations!$B$195</f>
        <v>Odniesienie do procedury</v>
      </c>
      <c r="E130" s="676"/>
      <c r="F130" s="674"/>
      <c r="G130" s="674"/>
      <c r="H130" s="674"/>
      <c r="I130" s="674"/>
      <c r="J130" s="590"/>
      <c r="K130" s="590"/>
      <c r="L130" s="590"/>
      <c r="M130" s="590"/>
      <c r="N130" s="590"/>
      <c r="O130" s="395"/>
      <c r="P130" s="105"/>
    </row>
    <row r="131" spans="1:16" s="18" customFormat="1" ht="38.25" customHeight="1">
      <c r="A131" s="93"/>
      <c r="B131" s="389"/>
      <c r="C131" s="98"/>
      <c r="D131" s="675" t="str">
        <f>Translations!$B$197</f>
        <v>Krótki opis procedury</v>
      </c>
      <c r="E131" s="676"/>
      <c r="F131" s="674"/>
      <c r="G131" s="674"/>
      <c r="H131" s="674"/>
      <c r="I131" s="674"/>
      <c r="J131" s="590"/>
      <c r="K131" s="590"/>
      <c r="L131" s="590"/>
      <c r="M131" s="590"/>
      <c r="N131" s="590"/>
      <c r="O131" s="395"/>
      <c r="P131" s="105"/>
    </row>
    <row r="132" spans="1:16" s="18" customFormat="1" ht="38.25" customHeight="1">
      <c r="A132" s="93"/>
      <c r="B132" s="389"/>
      <c r="C132" s="98"/>
      <c r="D132" s="675" t="str">
        <f>Translations!$B$198</f>
        <v>Stanowisko lub departament odpowiedzialny za zarządzanie danymi</v>
      </c>
      <c r="E132" s="676"/>
      <c r="F132" s="674"/>
      <c r="G132" s="674"/>
      <c r="H132" s="674"/>
      <c r="I132" s="674"/>
      <c r="J132" s="590"/>
      <c r="K132" s="590"/>
      <c r="L132" s="590"/>
      <c r="M132" s="590"/>
      <c r="N132" s="590"/>
      <c r="O132" s="395"/>
      <c r="P132" s="105"/>
    </row>
    <row r="133" spans="1:16" s="18" customFormat="1" ht="25.5" customHeight="1">
      <c r="A133" s="93"/>
      <c r="B133" s="389"/>
      <c r="C133" s="98"/>
      <c r="D133" s="675" t="str">
        <f>Translations!$B$199</f>
        <v>Miejsce przechowywania danych</v>
      </c>
      <c r="E133" s="676"/>
      <c r="F133" s="674"/>
      <c r="G133" s="674"/>
      <c r="H133" s="674"/>
      <c r="I133" s="674"/>
      <c r="J133" s="590"/>
      <c r="K133" s="590"/>
      <c r="L133" s="590"/>
      <c r="M133" s="590"/>
      <c r="N133" s="590"/>
      <c r="O133" s="395"/>
      <c r="P133" s="105"/>
    </row>
    <row r="134" spans="1:16" s="18" customFormat="1" ht="25.5" customHeight="1">
      <c r="A134" s="93"/>
      <c r="B134" s="389"/>
      <c r="C134" s="98"/>
      <c r="D134" s="675" t="str">
        <f>Translations!$B$200</f>
        <v>Nazwa stosowanego systemu (jeżeli dotyczy)</v>
      </c>
      <c r="E134" s="676"/>
      <c r="F134" s="674"/>
      <c r="G134" s="674"/>
      <c r="H134" s="674"/>
      <c r="I134" s="674"/>
      <c r="J134" s="590"/>
      <c r="K134" s="590"/>
      <c r="L134" s="590"/>
      <c r="M134" s="590"/>
      <c r="N134" s="590"/>
      <c r="O134" s="395"/>
      <c r="P134" s="105"/>
    </row>
    <row r="135" spans="1:16" s="18" customFormat="1" ht="4.5" customHeight="1">
      <c r="A135" s="93"/>
      <c r="B135" s="389"/>
      <c r="C135" s="394"/>
      <c r="D135" s="398"/>
      <c r="E135" s="398"/>
      <c r="F135" s="398"/>
      <c r="G135" s="398"/>
      <c r="H135" s="398"/>
      <c r="I135" s="398"/>
      <c r="J135" s="399"/>
      <c r="K135" s="399"/>
      <c r="L135" s="399"/>
      <c r="M135" s="399"/>
      <c r="N135" s="399"/>
      <c r="O135" s="395"/>
      <c r="P135" s="105"/>
    </row>
    <row r="136" spans="1:16" s="18" customFormat="1" ht="12.75">
      <c r="A136" s="93"/>
      <c r="O136" s="75"/>
      <c r="P136" s="158"/>
    </row>
    <row r="137" spans="1:16" s="159" customFormat="1" ht="30" customHeight="1">
      <c r="A137" s="160"/>
      <c r="C137" s="98" t="s">
        <v>291</v>
      </c>
      <c r="D137" s="626" t="str">
        <f>Translations!$B$205</f>
        <v>Proszę przedstawić szacowaną lub przewidywaną całkowitą wielkość rocznych emisji CO2 pochodzącą z paliw kopalnych wykorzystywanych w działalnościach objętych załącznikiem I.</v>
      </c>
      <c r="E137" s="711"/>
      <c r="F137" s="711"/>
      <c r="G137" s="711"/>
      <c r="H137" s="711"/>
      <c r="I137" s="711"/>
      <c r="J137" s="711"/>
      <c r="K137" s="711"/>
      <c r="L137" s="711"/>
      <c r="M137" s="711"/>
      <c r="N137" s="711"/>
      <c r="P137" s="105"/>
    </row>
    <row r="138" spans="1:16" s="159" customFormat="1" ht="12.75">
      <c r="A138" s="160"/>
      <c r="B138" s="124"/>
      <c r="C138" s="98"/>
      <c r="D138" s="691" t="str">
        <f>Translations!$B$929</f>
        <v>Liczba ta powinna uwzględniać wyłącznie loty, które są objęte EU ETS (pełen zakres).</v>
      </c>
      <c r="E138" s="640"/>
      <c r="F138" s="640"/>
      <c r="G138" s="640"/>
      <c r="H138" s="640"/>
      <c r="I138" s="640"/>
      <c r="J138" s="640"/>
      <c r="K138" s="640"/>
      <c r="L138" s="640"/>
      <c r="M138" s="640"/>
      <c r="N138" s="640"/>
      <c r="P138" s="105"/>
    </row>
    <row r="139" spans="1:16" s="159" customFormat="1" ht="12.75">
      <c r="A139" s="160"/>
      <c r="C139" s="98"/>
      <c r="D139" s="712"/>
      <c r="E139" s="713"/>
      <c r="F139" s="161" t="str">
        <f>Translations!$B$207</f>
        <v>tony CO2</v>
      </c>
      <c r="G139" s="148"/>
      <c r="H139" s="148"/>
      <c r="I139" s="148"/>
      <c r="J139" s="148"/>
      <c r="N139" s="162"/>
      <c r="P139" s="105"/>
    </row>
    <row r="140" spans="1:16" s="159" customFormat="1" ht="12.75">
      <c r="A140" s="160"/>
      <c r="C140" s="148"/>
      <c r="D140" s="163"/>
      <c r="E140" s="163"/>
      <c r="F140" s="163"/>
      <c r="G140" s="163"/>
      <c r="H140" s="163"/>
      <c r="I140" s="163"/>
      <c r="J140" s="163"/>
      <c r="K140" s="163"/>
      <c r="N140" s="162"/>
      <c r="P140" s="105"/>
    </row>
    <row r="141" spans="1:16" s="159" customFormat="1" ht="30" customHeight="1">
      <c r="A141" s="160"/>
      <c r="C141" s="98" t="s">
        <v>692</v>
      </c>
      <c r="D141" s="563" t="str">
        <f>Translations!$B$930</f>
        <v>Proszę przedstawić szacowaną lub przewidywaną całkowitą wielkość rocznych emisji CO2 pochodzącą z paliw kopalnych wykorzystywanych w lotach wykonywanych wyłącznie wewnątrz EOG.</v>
      </c>
      <c r="E141" s="640"/>
      <c r="F141" s="640"/>
      <c r="G141" s="640"/>
      <c r="H141" s="640"/>
      <c r="I141" s="640"/>
      <c r="J141" s="640"/>
      <c r="K141" s="640"/>
      <c r="L141" s="640"/>
      <c r="M141" s="640"/>
      <c r="N141" s="640"/>
      <c r="P141" s="105"/>
    </row>
    <row r="142" spans="1:16" s="159" customFormat="1" ht="12.75">
      <c r="A142" s="160"/>
      <c r="B142" s="124"/>
      <c r="C142" s="98"/>
      <c r="D142" s="691" t="str">
        <f>Translations!$B$931</f>
        <v>Liczba ta powinna uwzględniać wyłącznie loty, które są objęte EU ETS (ograniczony zakres).</v>
      </c>
      <c r="E142" s="640"/>
      <c r="F142" s="640"/>
      <c r="G142" s="640"/>
      <c r="H142" s="640"/>
      <c r="I142" s="640"/>
      <c r="J142" s="640"/>
      <c r="K142" s="640"/>
      <c r="L142" s="640"/>
      <c r="M142" s="640"/>
      <c r="N142" s="640"/>
      <c r="P142" s="105"/>
    </row>
    <row r="143" spans="1:16" s="159" customFormat="1" ht="12.75">
      <c r="A143" s="160"/>
      <c r="C143" s="98"/>
      <c r="D143" s="712"/>
      <c r="E143" s="713"/>
      <c r="F143" s="161" t="str">
        <f>Translations!$B$207</f>
        <v>tony CO2</v>
      </c>
      <c r="G143" s="148"/>
      <c r="H143" s="148"/>
      <c r="I143" s="148"/>
      <c r="J143" s="148"/>
      <c r="N143" s="162"/>
      <c r="P143" s="105"/>
    </row>
    <row r="144" spans="1:16" s="159" customFormat="1" ht="12.75">
      <c r="A144" s="160"/>
      <c r="C144" s="148"/>
      <c r="D144" s="163"/>
      <c r="E144" s="163"/>
      <c r="F144" s="163"/>
      <c r="G144" s="163"/>
      <c r="H144" s="163"/>
      <c r="I144" s="163"/>
      <c r="J144" s="163"/>
      <c r="K144" s="163"/>
      <c r="N144" s="162"/>
      <c r="P144" s="105"/>
    </row>
    <row r="145" spans="1:16" s="159" customFormat="1" ht="4.5" customHeight="1">
      <c r="A145" s="160"/>
      <c r="B145" s="389"/>
      <c r="C145" s="389"/>
      <c r="D145" s="389"/>
      <c r="E145" s="389"/>
      <c r="F145" s="389"/>
      <c r="G145" s="389"/>
      <c r="H145" s="389"/>
      <c r="I145" s="389"/>
      <c r="J145" s="389"/>
      <c r="K145" s="389"/>
      <c r="L145" s="389"/>
      <c r="M145" s="389"/>
      <c r="N145" s="389"/>
      <c r="O145" s="395"/>
      <c r="P145" s="105"/>
    </row>
    <row r="146" spans="1:16" s="159" customFormat="1" ht="30" customHeight="1">
      <c r="A146" s="160"/>
      <c r="B146" s="389"/>
      <c r="C146" s="98" t="s">
        <v>693</v>
      </c>
      <c r="D146" s="563" t="str">
        <f>Translations!$B$932</f>
        <v>Proszę przedstawić szacowaną/przewidywaną całkowitą wielkość emisji CO2 z paliw kopalnych z międzynarodowych lotów objętych CORSIA.</v>
      </c>
      <c r="E146" s="640"/>
      <c r="F146" s="640"/>
      <c r="G146" s="640"/>
      <c r="H146" s="640"/>
      <c r="I146" s="640"/>
      <c r="J146" s="640"/>
      <c r="K146" s="640"/>
      <c r="L146" s="640"/>
      <c r="M146" s="640"/>
      <c r="N146" s="640"/>
      <c r="O146" s="395"/>
      <c r="P146" s="105"/>
    </row>
    <row r="147" spans="1:16" s="159" customFormat="1" ht="33" customHeight="1">
      <c r="A147" s="160"/>
      <c r="B147" s="389"/>
      <c r="C147" s="98"/>
      <c r="D147" s="691" t="str">
        <f>Translations!$B$933</f>
        <v>Wartość ta powinna obejmować wszystkie loty międzynarodowe, które wchodzą w zakres CORSIA. W tym przypadku uwzględnia się również loty objęte CORSIA, które są również objęte systemem EU ETS, wśród których loty odlatujące i przybywające do różnych państw EOG również zostaną uwzględnione.</v>
      </c>
      <c r="E147" s="640"/>
      <c r="F147" s="640"/>
      <c r="G147" s="640"/>
      <c r="H147" s="640"/>
      <c r="I147" s="640"/>
      <c r="J147" s="640"/>
      <c r="K147" s="640"/>
      <c r="L147" s="640"/>
      <c r="M147" s="640"/>
      <c r="N147" s="640"/>
      <c r="O147" s="395"/>
      <c r="P147" s="105"/>
    </row>
    <row r="148" spans="1:16" s="159" customFormat="1" ht="12.75">
      <c r="A148" s="160"/>
      <c r="B148" s="389"/>
      <c r="C148" s="98"/>
      <c r="D148" s="712"/>
      <c r="E148" s="713"/>
      <c r="F148" s="161" t="str">
        <f>Translations!$B$207</f>
        <v>tony CO2</v>
      </c>
      <c r="G148" s="148"/>
      <c r="H148" s="148"/>
      <c r="I148" s="148"/>
      <c r="J148" s="148"/>
      <c r="N148" s="162"/>
      <c r="O148" s="395"/>
      <c r="P148" s="105"/>
    </row>
    <row r="149" spans="1:16" s="159" customFormat="1" ht="4.5" customHeight="1">
      <c r="A149" s="160"/>
      <c r="B149" s="389"/>
      <c r="C149" s="389"/>
      <c r="D149" s="389"/>
      <c r="E149" s="389"/>
      <c r="F149" s="389"/>
      <c r="G149" s="389"/>
      <c r="H149" s="389"/>
      <c r="I149" s="389"/>
      <c r="J149" s="389"/>
      <c r="K149" s="389"/>
      <c r="L149" s="389"/>
      <c r="M149" s="389"/>
      <c r="N149" s="389"/>
      <c r="O149" s="395"/>
      <c r="P149" s="105"/>
    </row>
    <row r="150" spans="1:16" s="159" customFormat="1" ht="12.75">
      <c r="A150" s="160"/>
      <c r="C150" s="148"/>
      <c r="D150" s="163"/>
      <c r="E150" s="163"/>
      <c r="F150" s="163"/>
      <c r="G150" s="163"/>
      <c r="H150" s="163"/>
      <c r="I150" s="163"/>
      <c r="J150" s="163"/>
      <c r="K150" s="163"/>
      <c r="N150" s="162"/>
      <c r="P150" s="105"/>
    </row>
    <row r="151" spans="1:16" s="164" customFormat="1" ht="15.75">
      <c r="A151" s="160"/>
      <c r="C151" s="95">
        <v>5</v>
      </c>
      <c r="D151" s="119" t="str">
        <f>Translations!$B$842</f>
        <v>Kwalifikowalność do uproszczonych procedur w ramach EU ETS</v>
      </c>
      <c r="E151" s="119"/>
      <c r="F151" s="119"/>
      <c r="G151" s="119"/>
      <c r="H151" s="119"/>
      <c r="I151" s="119"/>
      <c r="J151" s="119"/>
      <c r="K151" s="119"/>
      <c r="L151" s="165"/>
      <c r="M151" s="165"/>
      <c r="N151" s="165"/>
      <c r="O151" s="159"/>
      <c r="P151" s="105"/>
    </row>
    <row r="152" spans="1:16" s="164" customFormat="1" ht="12.75">
      <c r="A152" s="160"/>
      <c r="C152" s="120"/>
      <c r="D152" s="120"/>
      <c r="E152" s="120"/>
      <c r="F152" s="120"/>
      <c r="G152" s="120"/>
      <c r="H152" s="120"/>
      <c r="I152" s="120"/>
      <c r="J152" s="120"/>
      <c r="K152" s="120"/>
      <c r="N152" s="127"/>
      <c r="O152" s="159"/>
      <c r="P152" s="105"/>
    </row>
    <row r="153" spans="1:16" s="18" customFormat="1" ht="4.5" customHeight="1">
      <c r="A153" s="93"/>
      <c r="B153" s="389"/>
      <c r="C153" s="394"/>
      <c r="D153" s="398"/>
      <c r="E153" s="398"/>
      <c r="F153" s="398"/>
      <c r="G153" s="398"/>
      <c r="H153" s="398"/>
      <c r="I153" s="398"/>
      <c r="J153" s="399"/>
      <c r="K153" s="399"/>
      <c r="L153" s="399"/>
      <c r="M153" s="399"/>
      <c r="N153" s="399"/>
      <c r="O153" s="395"/>
      <c r="P153" s="105"/>
    </row>
    <row r="154" spans="1:16" s="18" customFormat="1" ht="12.75" customHeight="1">
      <c r="A154" s="93"/>
      <c r="B154" s="389"/>
      <c r="C154" s="98"/>
      <c r="D154" s="591" t="str">
        <f>Translations!$B$934</f>
        <v>Uwaga: Ten podrozdział dotyczy wyłącznie uproszczonego podejścia w ramach systemu EU ETS.</v>
      </c>
      <c r="E154" s="591"/>
      <c r="F154" s="591"/>
      <c r="G154" s="591"/>
      <c r="H154" s="591"/>
      <c r="I154" s="591"/>
      <c r="J154" s="591"/>
      <c r="K154" s="591"/>
      <c r="L154" s="591"/>
      <c r="M154" s="591"/>
      <c r="N154" s="591"/>
      <c r="O154" s="395"/>
      <c r="P154" s="105"/>
    </row>
    <row r="155" spans="1:16" s="18" customFormat="1" ht="23.25" customHeight="1">
      <c r="A155" s="93"/>
      <c r="B155" s="389"/>
      <c r="C155" s="98"/>
      <c r="D155" s="592" t="str">
        <f>Translations!$B$935</f>
        <v>Jeżeli operator statków powietrznych zamierza korzystać z uproszczonego monitorowania przy wykorzystaniu narzędzia CORSIA CO2 Estimation and Reporting Tool (CERT), proszę wypełnić rozdział 6 poniżej.</v>
      </c>
      <c r="E155" s="592"/>
      <c r="F155" s="592"/>
      <c r="G155" s="592"/>
      <c r="H155" s="592"/>
      <c r="I155" s="592"/>
      <c r="J155" s="592"/>
      <c r="K155" s="592"/>
      <c r="L155" s="592"/>
      <c r="M155" s="592"/>
      <c r="N155" s="592"/>
      <c r="O155" s="395"/>
      <c r="P155" s="105"/>
    </row>
    <row r="156" spans="1:16" s="18" customFormat="1" ht="4.5" customHeight="1">
      <c r="A156" s="93"/>
      <c r="B156" s="389"/>
      <c r="C156" s="394"/>
      <c r="D156" s="398"/>
      <c r="E156" s="398"/>
      <c r="F156" s="398"/>
      <c r="G156" s="398"/>
      <c r="H156" s="398"/>
      <c r="I156" s="398"/>
      <c r="J156" s="399"/>
      <c r="K156" s="399"/>
      <c r="L156" s="399"/>
      <c r="M156" s="399"/>
      <c r="N156" s="399"/>
      <c r="O156" s="395"/>
      <c r="P156" s="105"/>
    </row>
    <row r="157" spans="1:16" s="164" customFormat="1" ht="4.5" customHeight="1">
      <c r="A157" s="160"/>
      <c r="C157" s="120"/>
      <c r="D157" s="120"/>
      <c r="E157" s="120"/>
      <c r="F157" s="120"/>
      <c r="G157" s="120"/>
      <c r="H157" s="120"/>
      <c r="I157" s="120"/>
      <c r="J157" s="120"/>
      <c r="K157" s="120"/>
      <c r="N157" s="127"/>
      <c r="O157" s="159"/>
      <c r="P157" s="105"/>
    </row>
    <row r="158" spans="1:16" s="164" customFormat="1" ht="45" customHeight="1">
      <c r="A158" s="160"/>
      <c r="B158" s="64"/>
      <c r="C158" s="3" t="s">
        <v>255</v>
      </c>
      <c r="D158" s="672" t="str">
        <f>Translations!$B$209</f>
        <v>Proszę określić, czy operator obsługuje mniej niż 243 loty na okres w czasie trzech kolejnych czteromiesięcznych okresów; lub czy operator obsługuje loty o całkowitej rocznej emisji CO2 pochodzącej z paliw kopalnych wynoszącej mniej niż 25 000 ton rocznie?</v>
      </c>
      <c r="E158" s="673"/>
      <c r="F158" s="673"/>
      <c r="G158" s="673"/>
      <c r="H158" s="673"/>
      <c r="I158" s="673"/>
      <c r="J158" s="673"/>
      <c r="K158" s="673"/>
      <c r="L158" s="673"/>
      <c r="M158" s="673"/>
      <c r="N158" s="673"/>
      <c r="O158" s="159"/>
      <c r="P158" s="105"/>
    </row>
    <row r="159" spans="1:16" s="164" customFormat="1" ht="12.75" customHeight="1">
      <c r="A159" s="160"/>
      <c r="B159" s="64"/>
      <c r="C159" s="3"/>
      <c r="D159" s="671" t="str">
        <f>Translations!$B$936</f>
        <v>Proszę zauważyć, że to kryterium odnosi się do "pełnego zakresu" operacji lotniczych objętych systemem EU ETS.</v>
      </c>
      <c r="E159" s="491"/>
      <c r="F159" s="491"/>
      <c r="G159" s="491"/>
      <c r="H159" s="491"/>
      <c r="I159" s="491"/>
      <c r="J159" s="491"/>
      <c r="K159" s="491"/>
      <c r="L159" s="491"/>
      <c r="M159" s="491"/>
      <c r="N159" s="491"/>
      <c r="O159" s="159"/>
      <c r="P159" s="105"/>
    </row>
    <row r="160" spans="1:16" s="164" customFormat="1" ht="38.25" customHeight="1">
      <c r="A160" s="160"/>
      <c r="B160" s="64"/>
      <c r="C160" s="3"/>
      <c r="D160" s="691" t="str">
        <f>Translations!$B$210</f>
        <v>Operatorzy, którzy są uznani za niewielkie źródło emisji, mogą korzystać z uproszczonej procedury w celu oszacowania zużycia paliwa przy pomocy instrumentów wprowadzonych przez Eurocontrol lub inną odpowiednią organizację. W takim przypadku należy wypełnić arkusz „obliczenia uproszczone” zamiast arkusza „obliczenia”.</v>
      </c>
      <c r="E160" s="488"/>
      <c r="F160" s="488"/>
      <c r="G160" s="488"/>
      <c r="H160" s="488"/>
      <c r="I160" s="488"/>
      <c r="J160" s="488"/>
      <c r="K160" s="488"/>
      <c r="L160" s="488"/>
      <c r="M160" s="488"/>
      <c r="N160" s="488"/>
      <c r="O160" s="159"/>
      <c r="P160" s="105" t="s">
        <v>1043</v>
      </c>
    </row>
    <row r="161" spans="1:16" s="164" customFormat="1" ht="4.5" customHeight="1">
      <c r="A161" s="160"/>
      <c r="E161" s="166"/>
      <c r="F161" s="166"/>
      <c r="G161" s="166"/>
      <c r="H161" s="167"/>
      <c r="I161" s="167"/>
      <c r="J161" s="167"/>
      <c r="N161" s="104"/>
      <c r="O161" s="159"/>
      <c r="P161" s="105"/>
    </row>
    <row r="162" spans="1:16" s="4" customFormat="1" ht="12.75" customHeight="1">
      <c r="A162" s="373"/>
      <c r="D162" s="660"/>
      <c r="E162" s="661"/>
      <c r="F162" s="167"/>
      <c r="P162" s="133">
        <f>IF(ISBLANK(D162),0,IF(D162=TRUE,1,IF(D162=FALSE,2,0)))</f>
        <v>0</v>
      </c>
    </row>
    <row r="163" spans="1:16" s="164" customFormat="1" ht="4.5" customHeight="1">
      <c r="A163" s="160"/>
      <c r="D163" s="104"/>
      <c r="E163" s="166"/>
      <c r="F163" s="166"/>
      <c r="G163" s="166"/>
      <c r="H163" s="167"/>
      <c r="I163" s="167"/>
      <c r="J163" s="167"/>
      <c r="K163" s="104"/>
      <c r="L163" s="104"/>
      <c r="M163" s="104"/>
      <c r="N163" s="104"/>
      <c r="O163" s="81"/>
      <c r="P163" s="168"/>
    </row>
    <row r="164" spans="1:16" s="164" customFormat="1" ht="30" customHeight="1">
      <c r="A164" s="160"/>
      <c r="C164" s="3" t="s">
        <v>258</v>
      </c>
      <c r="D164" s="672" t="str">
        <f>Translations!$B$937</f>
        <v>Proszę potwierdzić, czy loty całkowita emisja roczna CO2 z paliw kopalnych z wykonywanych lotów jest niższa niż 25 000 ton rocznie (pełny zakres) lub niższa niż 3 000 ton rocznie (ograniczony zakres)?</v>
      </c>
      <c r="E164" s="673"/>
      <c r="F164" s="673"/>
      <c r="G164" s="673"/>
      <c r="H164" s="673"/>
      <c r="I164" s="673"/>
      <c r="J164" s="673"/>
      <c r="K164" s="673"/>
      <c r="L164" s="673"/>
      <c r="M164" s="673"/>
      <c r="N164" s="673"/>
      <c r="O164" s="81"/>
      <c r="P164" s="168"/>
    </row>
    <row r="165" spans="1:16" s="164" customFormat="1" ht="25.5" customHeight="1">
      <c r="A165" s="160"/>
      <c r="D165" s="591" t="str">
        <f>Translations!$B$938</f>
        <v>Jeśli działalność lotnicza prowadzona jest poniżej jednego z tych progów, operator kwalifikuje się do jeszcze bardziej uproszczonego podejścia do monitorowania, raportowania i weryfikacji, zgodnie z art. 28a ust. 6 dyrektywy EU ETS (zob. poniżej pkt 5 lit. d)).</v>
      </c>
      <c r="E165" s="592"/>
      <c r="F165" s="592"/>
      <c r="G165" s="592"/>
      <c r="H165" s="592"/>
      <c r="I165" s="592"/>
      <c r="J165" s="592"/>
      <c r="K165" s="592"/>
      <c r="L165" s="592"/>
      <c r="M165" s="592"/>
      <c r="N165" s="592"/>
      <c r="O165" s="81"/>
      <c r="P165" s="374" t="s">
        <v>1046</v>
      </c>
    </row>
    <row r="166" spans="1:16" s="164" customFormat="1" ht="12.75">
      <c r="A166" s="160"/>
      <c r="D166" s="660"/>
      <c r="E166" s="661"/>
      <c r="F166" s="166"/>
      <c r="G166" s="166"/>
      <c r="H166" s="167"/>
      <c r="I166" s="167"/>
      <c r="J166" s="167"/>
      <c r="K166" s="104"/>
      <c r="L166" s="104"/>
      <c r="M166" s="104"/>
      <c r="N166" s="104"/>
      <c r="O166" s="81"/>
      <c r="P166" s="133">
        <f>IF(ISBLANK(D166),0,IF(D166=TRUE,1,IF(D166=FALSE,2,0)))</f>
        <v>0</v>
      </c>
    </row>
    <row r="167" spans="1:16" s="164" customFormat="1" ht="12.75" customHeight="1">
      <c r="A167" s="160"/>
      <c r="D167" s="657" t="str">
        <f>Translations!$B$939</f>
        <v>&lt;&lt;&lt; Jeżeli wybrano "Fałsz" dla obu punktów (a) and (b), proszę przejść bezpośrednio do rozdziału 6. &gt;&gt;&gt;</v>
      </c>
      <c r="E167" s="657"/>
      <c r="F167" s="657"/>
      <c r="G167" s="657"/>
      <c r="H167" s="657"/>
      <c r="I167" s="657"/>
      <c r="J167" s="657"/>
      <c r="K167" s="657"/>
      <c r="L167" s="657"/>
      <c r="M167" s="657"/>
      <c r="N167" s="657"/>
      <c r="O167" s="81"/>
      <c r="P167" s="406">
        <f>IF(COUNTA(D162,D166)&gt;0,AND(CNTR_Eligible28a6=2,CNTR_SmallEmitter=2),"")</f>
      </c>
    </row>
    <row r="168" spans="1:16" s="164" customFormat="1" ht="12.75">
      <c r="A168" s="160"/>
      <c r="D168" s="104"/>
      <c r="E168" s="166"/>
      <c r="F168" s="166"/>
      <c r="G168" s="166"/>
      <c r="H168" s="167"/>
      <c r="I168" s="167"/>
      <c r="J168" s="167"/>
      <c r="K168" s="104"/>
      <c r="L168" s="104"/>
      <c r="M168" s="104"/>
      <c r="N168" s="104"/>
      <c r="O168" s="81"/>
      <c r="P168" s="168"/>
    </row>
    <row r="169" spans="1:16" s="164" customFormat="1" ht="25.5" customHeight="1">
      <c r="A169" s="160"/>
      <c r="B169" s="64"/>
      <c r="C169" s="129" t="s">
        <v>296</v>
      </c>
      <c r="D169" s="672" t="str">
        <f>Translations!$B$212</f>
        <v>Jeżeli w odpowiedzi na punkt 5(a) wybrano "Prawda", czy operator potwierdza zamiar wykorzystania uproszczonych procedur w celu oszacowania zużycia paliwa?</v>
      </c>
      <c r="E169" s="673"/>
      <c r="F169" s="673"/>
      <c r="G169" s="673"/>
      <c r="H169" s="673"/>
      <c r="I169" s="673"/>
      <c r="J169" s="673"/>
      <c r="K169" s="673"/>
      <c r="L169" s="673"/>
      <c r="M169" s="673"/>
      <c r="N169" s="673"/>
      <c r="O169" s="81"/>
      <c r="P169" s="405" t="s">
        <v>1044</v>
      </c>
    </row>
    <row r="170" spans="1:16" s="164" customFormat="1" ht="4.5" customHeight="1">
      <c r="A170" s="160"/>
      <c r="C170" s="220"/>
      <c r="E170" s="166"/>
      <c r="F170" s="166"/>
      <c r="G170" s="166"/>
      <c r="H170" s="167"/>
      <c r="I170" s="167"/>
      <c r="J170" s="167"/>
      <c r="N170" s="104"/>
      <c r="O170" s="159"/>
      <c r="P170" s="168"/>
    </row>
    <row r="171" spans="1:16" s="164" customFormat="1" ht="12.75" customHeight="1">
      <c r="A171" s="160"/>
      <c r="C171" s="220"/>
      <c r="D171" s="660"/>
      <c r="E171" s="661"/>
      <c r="F171" s="166"/>
      <c r="G171" s="379"/>
      <c r="H171" s="379"/>
      <c r="I171" s="379"/>
      <c r="J171" s="379"/>
      <c r="K171" s="379"/>
      <c r="L171" s="379"/>
      <c r="M171" s="379"/>
      <c r="N171" s="379"/>
      <c r="O171" s="159"/>
      <c r="P171" s="133">
        <f>IF(ISBLANK(D171),0,IF(D171=TRUE,1,IF(D171=FALSE,2,0)))</f>
        <v>0</v>
      </c>
    </row>
    <row r="172" spans="1:16" s="164" customFormat="1" ht="4.5" customHeight="1">
      <c r="A172" s="160"/>
      <c r="C172" s="220"/>
      <c r="E172" s="166"/>
      <c r="F172" s="166"/>
      <c r="G172" s="166"/>
      <c r="H172" s="167"/>
      <c r="I172" s="167"/>
      <c r="J172" s="167"/>
      <c r="N172" s="104"/>
      <c r="O172" s="159"/>
      <c r="P172" s="168"/>
    </row>
    <row r="173" spans="1:16" s="479" customFormat="1" ht="27.75" customHeight="1">
      <c r="A173" s="478"/>
      <c r="C173" s="480" t="s">
        <v>260</v>
      </c>
      <c r="D173" s="658" t="str">
        <f>Translations!$B$940</f>
        <v>Jeżeli w odpowiedzi na punkt 5(b) wybrano "Prawda", czy operator potwierdza zamiar wykorzystania uproszczonych procedur określonych w art. 28a ust. 6 Dyrektywy 2003/87/WE?</v>
      </c>
      <c r="E173" s="659"/>
      <c r="F173" s="659"/>
      <c r="G173" s="659"/>
      <c r="H173" s="659"/>
      <c r="I173" s="659"/>
      <c r="J173" s="659"/>
      <c r="K173" s="659"/>
      <c r="L173" s="659"/>
      <c r="M173" s="659"/>
      <c r="N173" s="659"/>
      <c r="O173" s="481"/>
      <c r="P173" s="482"/>
    </row>
    <row r="174" spans="1:16" s="164" customFormat="1" ht="57" customHeight="1">
      <c r="A174" s="160"/>
      <c r="D174" s="591" t="str">
        <f>Translations!$B$941</f>
        <v>Jeśli operator statków powietrznych uważany jest za podmiot o niskiej emisji, ponieważ emituje mniej niż 25 000 t CO2 rocznie lub jeśli emituje mniej niż 3 000 t CO2 rocznie, i jeśli zdecyduje się na pełne sporządzenie rocznego raportu na temat wielkości emisji za pomocą narzędzia Eurocontrol "Small Emitter Tool"(SET) wypełnione przez Eurocontrol danymi z EU ETS Support Facility(ETS-SF), może w takim przypadku przedłożyć ten raport bez weryfikacji, ponieważ taki raport jest uważany za zweryfikowany (art. 28a ust. 6 Dyrektywy EU ETS).</v>
      </c>
      <c r="E174" s="592"/>
      <c r="F174" s="592"/>
      <c r="G174" s="592"/>
      <c r="H174" s="592"/>
      <c r="I174" s="592"/>
      <c r="J174" s="592"/>
      <c r="K174" s="592"/>
      <c r="L174" s="592"/>
      <c r="M174" s="592"/>
      <c r="N174" s="592"/>
      <c r="O174" s="81"/>
      <c r="P174" s="374" t="s">
        <v>1047</v>
      </c>
    </row>
    <row r="175" spans="1:16" s="164" customFormat="1" ht="12.75">
      <c r="A175" s="160"/>
      <c r="D175" s="660"/>
      <c r="E175" s="661"/>
      <c r="F175" s="166"/>
      <c r="G175" s="379"/>
      <c r="H175" s="379"/>
      <c r="I175" s="379"/>
      <c r="J175" s="379"/>
      <c r="K175" s="379"/>
      <c r="L175" s="379"/>
      <c r="M175" s="379"/>
      <c r="N175" s="379"/>
      <c r="O175" s="81"/>
      <c r="P175" s="133">
        <f>IF(ISBLANK(D175),0,IF(D175=TRUE,1,IF(D175=FALSE,2,0)))</f>
        <v>0</v>
      </c>
    </row>
    <row r="176" spans="1:16" s="164" customFormat="1" ht="12.75" customHeight="1">
      <c r="A176" s="160"/>
      <c r="D176" s="657" t="str">
        <f>Translations!$B$939</f>
        <v>&lt;&lt;&lt; Jeżeli wybrano "Fałsz" dla obu punktów (a) and (b), proszę przejść bezpośrednio do rozdziału 6. &gt;&gt;&gt;</v>
      </c>
      <c r="E176" s="657"/>
      <c r="F176" s="657"/>
      <c r="G176" s="657"/>
      <c r="H176" s="657"/>
      <c r="I176" s="657"/>
      <c r="J176" s="657"/>
      <c r="K176" s="657"/>
      <c r="L176" s="657"/>
      <c r="M176" s="657"/>
      <c r="N176" s="657"/>
      <c r="O176" s="81"/>
      <c r="P176" s="406">
        <f>IF(COUNTA(D171,D175)&gt;0,AND(CNTR_UseSmallEmTool=2,CNTR_Use28a6=2),"")</f>
      </c>
    </row>
    <row r="177" spans="1:16" s="164" customFormat="1" ht="4.5" customHeight="1">
      <c r="A177" s="160"/>
      <c r="C177" s="220"/>
      <c r="E177" s="166"/>
      <c r="F177" s="166"/>
      <c r="G177" s="166"/>
      <c r="H177" s="167"/>
      <c r="I177" s="167"/>
      <c r="J177" s="167"/>
      <c r="N177" s="104"/>
      <c r="O177" s="159"/>
      <c r="P177" s="168"/>
    </row>
    <row r="178" spans="1:16" s="164" customFormat="1" ht="30" customHeight="1">
      <c r="A178" s="160"/>
      <c r="B178" s="64"/>
      <c r="C178" s="129" t="s">
        <v>261</v>
      </c>
      <c r="D178" s="672" t="str">
        <f>Translations!$B$942</f>
        <v>Jeżeli w odpowiedzi na punkt (c) lub (d) wybrano "Prawda", proszę przedstawić informacje wskazujące kwalifikowalność operatora statków powietrznych do wykorzystania procedur uproszczonych.</v>
      </c>
      <c r="E178" s="673"/>
      <c r="F178" s="673"/>
      <c r="G178" s="673"/>
      <c r="H178" s="673"/>
      <c r="I178" s="673"/>
      <c r="J178" s="673"/>
      <c r="K178" s="673"/>
      <c r="L178" s="673"/>
      <c r="M178" s="673"/>
      <c r="N178" s="673"/>
      <c r="O178" s="159"/>
      <c r="P178" s="105"/>
    </row>
    <row r="179" spans="1:16" s="164" customFormat="1" ht="34.5" customHeight="1">
      <c r="A179" s="160"/>
      <c r="B179" s="64"/>
      <c r="C179" s="170"/>
      <c r="D179" s="719" t="str">
        <f>Translations!$B$943</f>
        <v>Proszę przedstawić odpowiednie informacje, aby potwierdzić fakt, że operator statków powietrznych wykonuje mniej niż 243 loty w każdym z trzech kolejnych czteromiesięcznych okresów lub roczne emisje operatora są niższe niż 25 000 ton CO2 (pełny zakres) lub niższe niż 3 000 ton CO2 na rok (ograniczony zakres). W razie potrzeby proszę załączyć dodatkowe dokumenty (patrz rozdział 15).</v>
      </c>
      <c r="E179" s="720"/>
      <c r="F179" s="720"/>
      <c r="G179" s="720"/>
      <c r="H179" s="720"/>
      <c r="I179" s="720"/>
      <c r="J179" s="720"/>
      <c r="K179" s="720"/>
      <c r="L179" s="720"/>
      <c r="M179" s="720"/>
      <c r="N179" s="720"/>
      <c r="O179" s="159"/>
      <c r="P179" s="105"/>
    </row>
    <row r="180" spans="1:16" s="164" customFormat="1" ht="51">
      <c r="A180" s="160"/>
      <c r="B180" s="64" t="str">
        <f>Translations!$B$160</f>
        <v>
</v>
      </c>
      <c r="C180" s="170"/>
      <c r="D180" s="708"/>
      <c r="E180" s="709"/>
      <c r="F180" s="709"/>
      <c r="G180" s="709"/>
      <c r="H180" s="709"/>
      <c r="I180" s="709"/>
      <c r="J180" s="709"/>
      <c r="K180" s="709"/>
      <c r="L180" s="709"/>
      <c r="M180" s="709"/>
      <c r="N180" s="710"/>
      <c r="O180" s="159"/>
      <c r="P180" s="407" t="b">
        <f>IF(P167=TRUE,TRUE,IF(COUNTA(D171,D175)&gt;0,IF(AND(CNTR_UseSmallEmTool=2,CNTR_Use28a6=2),TRUE,FALSE),FALSE))</f>
        <v>0</v>
      </c>
    </row>
    <row r="181" spans="4:14" ht="12.75">
      <c r="D181" s="171"/>
      <c r="E181" s="171"/>
      <c r="F181" s="171"/>
      <c r="G181" s="171"/>
      <c r="H181" s="171"/>
      <c r="I181" s="171"/>
      <c r="J181" s="171"/>
      <c r="K181" s="171"/>
      <c r="L181" s="171"/>
      <c r="M181" s="171"/>
      <c r="N181" s="171"/>
    </row>
    <row r="182" spans="1:16" s="159" customFormat="1" ht="12.75" customHeight="1">
      <c r="A182" s="160"/>
      <c r="D182" s="716" t="str">
        <f>Translations!$B$944</f>
        <v>&lt;&lt;&lt; Proszę kliknąć tutaj, aby przejść do rozdziału 10 "Obliczenia uproszczone" &gt;&gt;&gt;</v>
      </c>
      <c r="E182" s="717"/>
      <c r="F182" s="717"/>
      <c r="G182" s="717"/>
      <c r="H182" s="717"/>
      <c r="I182" s="717"/>
      <c r="J182" s="717"/>
      <c r="K182" s="717"/>
      <c r="L182" s="718"/>
      <c r="M182" s="640"/>
      <c r="N182" s="640"/>
      <c r="P182" s="105"/>
    </row>
    <row r="184" spans="4:15" ht="38.25" customHeight="1">
      <c r="D184" s="513" t="str">
        <f>Translations!$B$945</f>
        <v>&lt;&lt;&lt; Jeżeli operator statków powietrznych nie kwalifikuje się lub nie zamierza wykorzystywać narzędzia dla małych podmiotów, proszę przejść do rozdziału 7, chyba że istnieje potrzeba wprowadzenia danych w rozdziale 6 związanych z CORSIA. &gt;&gt;&gt;</v>
      </c>
      <c r="E184" s="513"/>
      <c r="F184" s="513"/>
      <c r="G184" s="513"/>
      <c r="H184" s="513"/>
      <c r="I184" s="513"/>
      <c r="J184" s="513"/>
      <c r="K184" s="513"/>
      <c r="L184" s="513"/>
      <c r="M184" s="513"/>
      <c r="N184" s="513"/>
      <c r="O184" s="104"/>
    </row>
    <row r="185" spans="1:16" s="18" customFormat="1" ht="4.5" customHeight="1">
      <c r="A185" s="93"/>
      <c r="P185" s="105"/>
    </row>
    <row r="186" spans="1:16" s="18" customFormat="1" ht="12.75">
      <c r="A186" s="93"/>
      <c r="O186" s="75"/>
      <c r="P186" s="179"/>
    </row>
    <row r="187" spans="1:16" s="18" customFormat="1" ht="15.75" customHeight="1">
      <c r="A187" s="93"/>
      <c r="C187" s="408">
        <v>6</v>
      </c>
      <c r="D187" s="662" t="str">
        <f>Translations!$B$843</f>
        <v>Informacje dodatkowe nt. metod CORSIA oraz wykorzystania narzędzia CERT</v>
      </c>
      <c r="E187" s="663"/>
      <c r="F187" s="663"/>
      <c r="G187" s="663"/>
      <c r="H187" s="663"/>
      <c r="I187" s="663"/>
      <c r="J187" s="663"/>
      <c r="K187" s="663"/>
      <c r="L187" s="663"/>
      <c r="M187" s="663"/>
      <c r="N187" s="409"/>
      <c r="O187" s="75"/>
      <c r="P187" s="179"/>
    </row>
    <row r="188" spans="1:16" s="18" customFormat="1" ht="12.75">
      <c r="A188" s="93"/>
      <c r="B188" s="389"/>
      <c r="C188" s="394"/>
      <c r="D188" s="398"/>
      <c r="E188" s="398"/>
      <c r="F188" s="398"/>
      <c r="G188" s="398"/>
      <c r="H188" s="398"/>
      <c r="I188" s="398"/>
      <c r="J188" s="399"/>
      <c r="K188" s="399"/>
      <c r="L188" s="399"/>
      <c r="M188" s="399"/>
      <c r="N188" s="399"/>
      <c r="O188" s="395"/>
      <c r="P188" s="179"/>
    </row>
    <row r="189" spans="1:16" s="18" customFormat="1" ht="36" customHeight="1">
      <c r="A189" s="93"/>
      <c r="B189" s="389"/>
      <c r="D189" s="587" t="str">
        <f>Translations!$B$946</f>
        <v>Jeżeli operator statków powietrznych zamierza wykorzystywać ten plan monitorowania również na potrzeby monitorowania lotów nieobjętych systemem EU ETS, ale objętych mechanizmem CORSIA, wymagane jest aby określił, z których metod monitorowania będzie korzystał.</v>
      </c>
      <c r="E189" s="594"/>
      <c r="F189" s="594"/>
      <c r="G189" s="594"/>
      <c r="H189" s="594"/>
      <c r="I189" s="594"/>
      <c r="J189" s="594"/>
      <c r="K189" s="594"/>
      <c r="L189" s="594"/>
      <c r="M189" s="594"/>
      <c r="N189" s="524"/>
      <c r="O189" s="395"/>
      <c r="P189" s="179"/>
    </row>
    <row r="190" spans="1:16" s="18" customFormat="1" ht="25.5" customHeight="1">
      <c r="A190" s="93"/>
      <c r="B190" s="389"/>
      <c r="D190" s="587" t="str">
        <f>Translations!$B$947</f>
        <v>Zgodnie z SARPs dla implementacji mechanizmu CORSIA, operator statków powietrznych może zastosować zarówno Metodę Monitorowania Zużycia Paliwa lub narzędzie ICAO CORSIA CO2 Estimation and Reporting Tool (CERT).</v>
      </c>
      <c r="E190" s="524"/>
      <c r="F190" s="524"/>
      <c r="G190" s="524"/>
      <c r="H190" s="524"/>
      <c r="I190" s="524"/>
      <c r="J190" s="524"/>
      <c r="K190" s="524"/>
      <c r="L190" s="524"/>
      <c r="M190" s="524"/>
      <c r="N190" s="524"/>
      <c r="O190" s="395"/>
      <c r="P190" s="179"/>
    </row>
    <row r="191" spans="1:16" s="18" customFormat="1" ht="25.5" customHeight="1">
      <c r="A191" s="93"/>
      <c r="B191" s="389"/>
      <c r="D191" s="587" t="str">
        <f>Translations!$B$948</f>
        <v>W celu uniknięcia ograniczeń administracyjnych oraz minimalizacji ryzyka wystąpienia błędów i luk w danych, wysoce zalecane jest zastosowanie tej samej metody dla wystkich lotów objętych mechanizmem CORSIA jak i lotów objętych systemem EU ETS.</v>
      </c>
      <c r="E191" s="594"/>
      <c r="F191" s="594"/>
      <c r="G191" s="594"/>
      <c r="H191" s="594"/>
      <c r="I191" s="594"/>
      <c r="J191" s="594"/>
      <c r="K191" s="594"/>
      <c r="L191" s="594"/>
      <c r="M191" s="594"/>
      <c r="N191" s="524"/>
      <c r="O191" s="395"/>
      <c r="P191" s="179"/>
    </row>
    <row r="192" spans="1:16" s="18" customFormat="1" ht="25.5" customHeight="1">
      <c r="A192" s="93"/>
      <c r="B192" s="389"/>
      <c r="C192" s="104"/>
      <c r="D192" s="587" t="str">
        <f>Translations!$B$949</f>
        <v>W przypadku wyboru Metody Monitorowania Zużycia Paliwa zaleca się zawarcie w rozdziałach 4 i 7 odpowiednich informacji dotyczących lotów międzynarodowych spoza UE ETS.</v>
      </c>
      <c r="E192" s="594"/>
      <c r="F192" s="594"/>
      <c r="G192" s="594"/>
      <c r="H192" s="594"/>
      <c r="I192" s="594"/>
      <c r="J192" s="594"/>
      <c r="K192" s="594"/>
      <c r="L192" s="594"/>
      <c r="M192" s="594"/>
      <c r="N192" s="524"/>
      <c r="O192" s="395"/>
      <c r="P192" s="179"/>
    </row>
    <row r="193" spans="1:16" s="18" customFormat="1" ht="33" customHeight="1">
      <c r="A193" s="93"/>
      <c r="B193" s="389"/>
      <c r="C193" s="104"/>
      <c r="D193" s="587" t="str">
        <f>Translations!$B$950</f>
        <v>Jednakże należy mieć na uwadze, że progi zastosowania narzędzia dla małych podmiotów objętych systemem EU ETS i narzędziem ICAO CERT są różne. Dlatego - oprócz informacji, które należy podać w rozdziale 5 - operator statków powietrznych musi podać tutaj informację, czy zamierza korzystać z narzędzia CERT.</v>
      </c>
      <c r="E193" s="594"/>
      <c r="F193" s="594"/>
      <c r="G193" s="594"/>
      <c r="H193" s="594"/>
      <c r="I193" s="594"/>
      <c r="J193" s="594"/>
      <c r="K193" s="594"/>
      <c r="L193" s="594"/>
      <c r="M193" s="594"/>
      <c r="N193" s="524"/>
      <c r="O193" s="395"/>
      <c r="P193" s="179"/>
    </row>
    <row r="194" spans="1:16" s="18" customFormat="1" ht="12.75" customHeight="1">
      <c r="A194" s="93"/>
      <c r="B194" s="389"/>
      <c r="C194" s="104"/>
      <c r="D194" s="587" t="str">
        <f>Translations!$B$951</f>
        <v>Następujące reguły wyboru metod mają zastosowanie:</v>
      </c>
      <c r="E194" s="524"/>
      <c r="F194" s="524"/>
      <c r="G194" s="524"/>
      <c r="H194" s="524"/>
      <c r="I194" s="524"/>
      <c r="J194" s="524"/>
      <c r="K194" s="524"/>
      <c r="L194" s="524"/>
      <c r="M194" s="524"/>
      <c r="N194" s="524"/>
      <c r="O194" s="395"/>
      <c r="P194" s="179"/>
    </row>
    <row r="195" spans="1:16" s="18" customFormat="1" ht="12.75">
      <c r="A195" s="93"/>
      <c r="B195" s="389"/>
      <c r="C195" s="104"/>
      <c r="D195" s="655" t="str">
        <f>Translations!$B$952</f>
        <v>Dla lat 2019 i 2020 objętych raportowaniem (zgodnie z Załącznikiem 16, Tom IV, Część II, Rozdział 2, 2.2.1.2) </v>
      </c>
      <c r="E195" s="656"/>
      <c r="F195" s="656"/>
      <c r="G195" s="656"/>
      <c r="H195" s="656"/>
      <c r="I195" s="656"/>
      <c r="J195" s="656"/>
      <c r="K195" s="656"/>
      <c r="L195" s="656"/>
      <c r="M195" s="656"/>
      <c r="N195" s="524"/>
      <c r="O195" s="395"/>
      <c r="P195" s="179"/>
    </row>
    <row r="196" spans="1:16" s="18" customFormat="1" ht="31.5" customHeight="1">
      <c r="A196" s="93"/>
      <c r="B196" s="389"/>
      <c r="C196" s="104"/>
      <c r="D196" s="411" t="s">
        <v>1060</v>
      </c>
      <c r="E196" s="594" t="str">
        <f>Translations!$B$953</f>
        <v>Metoda Monitorowania Zużycia Paliwa jest obowiązkowa dla operatorów samolotów, których emisje roczne są równe lub większe niż 500 000 ton CO2 z lotów międzynarodowych, zgodnie z definicją w Załączniku 16, Tomu IV, Część II, Rozdział 1, 1.1.2 i Rozdział 1, 2.1.</v>
      </c>
      <c r="F196" s="594"/>
      <c r="G196" s="594"/>
      <c r="H196" s="594"/>
      <c r="I196" s="594"/>
      <c r="J196" s="594"/>
      <c r="K196" s="594"/>
      <c r="L196" s="594"/>
      <c r="M196" s="594"/>
      <c r="N196" s="524"/>
      <c r="O196" s="395"/>
      <c r="P196" s="179"/>
    </row>
    <row r="197" spans="1:16" s="18" customFormat="1" ht="33" customHeight="1">
      <c r="A197" s="93"/>
      <c r="B197" s="389"/>
      <c r="C197" s="104"/>
      <c r="D197" s="411" t="s">
        <v>1060</v>
      </c>
      <c r="E197" s="594" t="str">
        <f>Translations!$B$954</f>
        <v>Operator samolotu z roczną emisją CO2 z lotów międzynarodowych, zgodnie z definicją w Załączniku 16, Tom IV, Część II, Rozdział 1, 1.1.2 i Rozdział 2, 2.1, mniejszą niż 500 000 ton stosuje Metodę Monitorowania Zużycia Paliwa lub narzędzie ICAO CORSIA CO2 Estimation and Reporting Tool (CERT).</v>
      </c>
      <c r="F197" s="594"/>
      <c r="G197" s="594"/>
      <c r="H197" s="594"/>
      <c r="I197" s="594"/>
      <c r="J197" s="594"/>
      <c r="K197" s="594"/>
      <c r="L197" s="594"/>
      <c r="M197" s="594"/>
      <c r="N197" s="524"/>
      <c r="O197" s="395"/>
      <c r="P197" s="179"/>
    </row>
    <row r="198" spans="1:16" s="18" customFormat="1" ht="12.75" customHeight="1">
      <c r="A198" s="93"/>
      <c r="B198" s="389"/>
      <c r="C198" s="104"/>
      <c r="D198" s="655" t="str">
        <f>Translations!$B$955</f>
        <v>Dla lat od 2021 do 2035 objętych raportowaniem (zgodnie z Załącznikiem 16, Tom IV, Część 2, Rozdział 2, 2.2.1.3)</v>
      </c>
      <c r="E198" s="656"/>
      <c r="F198" s="656"/>
      <c r="G198" s="656"/>
      <c r="H198" s="656"/>
      <c r="I198" s="656"/>
      <c r="J198" s="656"/>
      <c r="K198" s="656"/>
      <c r="L198" s="656"/>
      <c r="M198" s="656"/>
      <c r="N198" s="524"/>
      <c r="O198" s="395"/>
      <c r="P198" s="179"/>
    </row>
    <row r="199" spans="1:16" s="18" customFormat="1" ht="58.5" customHeight="1">
      <c r="A199" s="93"/>
      <c r="B199" s="389"/>
      <c r="C199" s="104"/>
      <c r="D199" s="411" t="s">
        <v>1060</v>
      </c>
      <c r="E199" s="594" t="str">
        <f>Translations!$B$956</f>
        <v>Metoda Monitorowania Zużycia Paliwa jest obowiązkowa dla operatorów samolotów, których emisja roczna CO2 jest równa lub większa od 500 000 ton z lotów międzynarodowych objętych obowiązkiem kompensacji, zgodnie z definicją w Załączniku 16, Tom IV, Część II, Rozdział 1, 1.1.2 i Rozdział 3, 3.1. Dla lotów międzynarodowych niebędących przedmiotem wymogu kompensacji, operator samolotu stosuje Metodę Monitorowania Zużycia Paliwa lub narzędzie ICAO CORSIA CO2 Estimation and Reporting Tool (CERT).</v>
      </c>
      <c r="F199" s="594"/>
      <c r="G199" s="594"/>
      <c r="H199" s="594"/>
      <c r="I199" s="594"/>
      <c r="J199" s="594"/>
      <c r="K199" s="594"/>
      <c r="L199" s="594"/>
      <c r="M199" s="594"/>
      <c r="N199" s="524"/>
      <c r="O199" s="395"/>
      <c r="P199" s="179"/>
    </row>
    <row r="200" spans="1:16" s="18" customFormat="1" ht="36" customHeight="1">
      <c r="A200" s="93"/>
      <c r="B200" s="389"/>
      <c r="C200" s="104"/>
      <c r="D200" s="411" t="s">
        <v>1060</v>
      </c>
      <c r="E200" s="594" t="str">
        <f>Translations!$B$957</f>
        <v>Operator samolotu, którego roczna emisja z międzynarodowych lotów będących przedmiotem obowiązku kompensacji, zgodnie z Załącznikiem 16, Tom IV, Część II, Rozdział 1, 1.1.2, i Rozdział 3, 3.1, jest mniejsza niż 50 000 ton, stosuje Metodę Monitorowania Zużycia Paliwa lub narzędzie ICAO CORSIA CO2 Estimation and Reporting Tool (CERT).</v>
      </c>
      <c r="F200" s="594"/>
      <c r="G200" s="594"/>
      <c r="H200" s="594"/>
      <c r="I200" s="594"/>
      <c r="J200" s="594"/>
      <c r="K200" s="594"/>
      <c r="L200" s="594"/>
      <c r="M200" s="594"/>
      <c r="N200" s="524"/>
      <c r="O200" s="395"/>
      <c r="P200" s="179"/>
    </row>
    <row r="201" spans="1:16" s="18" customFormat="1" ht="15" customHeight="1">
      <c r="A201" s="93"/>
      <c r="B201" s="389"/>
      <c r="C201" s="49" t="s">
        <v>255</v>
      </c>
      <c r="D201" s="563" t="str">
        <f>Translations!$B$958</f>
        <v>Potwierdzenie stosowania metod monitowania w ramach mechanizmu CORSIA w okresie 2019 - 2020.</v>
      </c>
      <c r="E201" s="524"/>
      <c r="F201" s="524"/>
      <c r="G201" s="524"/>
      <c r="H201" s="524"/>
      <c r="I201" s="524"/>
      <c r="J201" s="524"/>
      <c r="K201" s="524"/>
      <c r="L201" s="524"/>
      <c r="M201" s="524"/>
      <c r="N201" s="524"/>
      <c r="O201" s="395"/>
      <c r="P201" s="179"/>
    </row>
    <row r="202" spans="1:16" s="18" customFormat="1" ht="12.75">
      <c r="A202" s="93"/>
      <c r="B202" s="389"/>
      <c r="C202" s="104"/>
      <c r="D202" s="587" t="str">
        <f>Translations!$B$959</f>
        <v>Można wybrać narzędzie CERT lub metodę zużycia paliwa zgodnie z opisem w rozdziale 6 tego planu monitorowania.</v>
      </c>
      <c r="E202" s="594"/>
      <c r="F202" s="594"/>
      <c r="G202" s="594"/>
      <c r="H202" s="594"/>
      <c r="I202" s="594"/>
      <c r="J202" s="594"/>
      <c r="K202" s="594"/>
      <c r="L202" s="594"/>
      <c r="M202" s="594"/>
      <c r="N202" s="524"/>
      <c r="O202" s="395"/>
      <c r="P202" s="179"/>
    </row>
    <row r="203" spans="1:16" s="18" customFormat="1" ht="12.75">
      <c r="A203" s="93"/>
      <c r="B203" s="389"/>
      <c r="C203" s="104"/>
      <c r="D203" s="644" t="str">
        <f>Translations!$B$960</f>
        <v>Wybrana metoda:</v>
      </c>
      <c r="E203" s="645"/>
      <c r="F203" s="652"/>
      <c r="G203" s="653"/>
      <c r="H203" s="653"/>
      <c r="I203" s="653"/>
      <c r="J203" s="653"/>
      <c r="K203" s="653"/>
      <c r="L203" s="653"/>
      <c r="M203" s="653"/>
      <c r="N203" s="623"/>
      <c r="O203" s="395"/>
      <c r="P203" s="179"/>
    </row>
    <row r="204" spans="1:16" s="18" customFormat="1" ht="4.5" customHeight="1">
      <c r="A204" s="93"/>
      <c r="B204" s="389"/>
      <c r="D204" s="613"/>
      <c r="E204" s="524"/>
      <c r="F204" s="524"/>
      <c r="G204" s="524"/>
      <c r="H204" s="524"/>
      <c r="I204" s="524"/>
      <c r="J204" s="524"/>
      <c r="K204" s="524"/>
      <c r="L204" s="524"/>
      <c r="M204" s="524"/>
      <c r="N204" s="319"/>
      <c r="O204" s="395"/>
      <c r="P204" s="179"/>
    </row>
    <row r="205" spans="1:16" s="18" customFormat="1" ht="30" customHeight="1">
      <c r="A205" s="93"/>
      <c r="B205" s="389"/>
      <c r="C205" s="49" t="s">
        <v>258</v>
      </c>
      <c r="D205" s="563" t="str">
        <f>Translations!$B$961</f>
        <v>Potwierdzenie stosowania metod monitorowania w ramach mechanizmu CORSIA dla okresu rozpoczynającego się od 2021 roku</v>
      </c>
      <c r="E205" s="524"/>
      <c r="F205" s="524"/>
      <c r="G205" s="524"/>
      <c r="H205" s="524"/>
      <c r="I205" s="524"/>
      <c r="J205" s="524"/>
      <c r="K205" s="524"/>
      <c r="L205" s="524"/>
      <c r="M205" s="524"/>
      <c r="N205" s="524"/>
      <c r="O205" s="395"/>
      <c r="P205" s="179"/>
    </row>
    <row r="206" spans="1:16" s="18" customFormat="1" ht="12.75">
      <c r="A206" s="93"/>
      <c r="B206" s="389"/>
      <c r="C206" s="104"/>
      <c r="D206" s="587" t="str">
        <f>Translations!$B$959</f>
        <v>Można wybrać narzędzie CERT lub metodę zużycia paliwa zgodnie z opisem w rozdziale 6 tego planu monitorowania.</v>
      </c>
      <c r="E206" s="594"/>
      <c r="F206" s="594"/>
      <c r="G206" s="594"/>
      <c r="H206" s="594"/>
      <c r="I206" s="594"/>
      <c r="J206" s="594"/>
      <c r="K206" s="594"/>
      <c r="L206" s="594"/>
      <c r="M206" s="594"/>
      <c r="N206" s="524"/>
      <c r="O206" s="395"/>
      <c r="P206" s="179"/>
    </row>
    <row r="207" spans="1:16" s="18" customFormat="1" ht="25.5" customHeight="1">
      <c r="A207" s="93"/>
      <c r="B207" s="389"/>
      <c r="C207" s="104"/>
      <c r="D207" s="588" t="str">
        <f>Translations!$B$962</f>
        <v>Jako trzecią opcję, operator może wybrać kombinację obu metod, tzn. metodę zużycia paliwa dla lotów międzynarodowych będących przedmiotem wymogu kompensacji, i CERT dla pozostałych lotów międzynarodowych.</v>
      </c>
      <c r="E207" s="654"/>
      <c r="F207" s="654"/>
      <c r="G207" s="654"/>
      <c r="H207" s="654"/>
      <c r="I207" s="654"/>
      <c r="J207" s="654"/>
      <c r="K207" s="654"/>
      <c r="L207" s="654"/>
      <c r="M207" s="654"/>
      <c r="N207" s="524"/>
      <c r="O207" s="395"/>
      <c r="P207" s="179"/>
    </row>
    <row r="208" spans="1:16" s="18" customFormat="1" ht="12.75">
      <c r="A208" s="93"/>
      <c r="B208" s="389"/>
      <c r="C208" s="104"/>
      <c r="D208" s="644" t="str">
        <f>Translations!$B$960</f>
        <v>Wybrana metoda:</v>
      </c>
      <c r="E208" s="645"/>
      <c r="F208" s="652"/>
      <c r="G208" s="653"/>
      <c r="H208" s="653"/>
      <c r="I208" s="653"/>
      <c r="J208" s="653"/>
      <c r="K208" s="653"/>
      <c r="L208" s="653"/>
      <c r="M208" s="653"/>
      <c r="N208" s="623"/>
      <c r="O208" s="395"/>
      <c r="P208" s="179"/>
    </row>
    <row r="209" spans="1:16" s="18" customFormat="1" ht="4.5" customHeight="1">
      <c r="A209" s="93"/>
      <c r="B209" s="389"/>
      <c r="C209" s="414"/>
      <c r="D209" s="414"/>
      <c r="E209" s="414"/>
      <c r="F209" s="414"/>
      <c r="G209" s="414"/>
      <c r="H209" s="414"/>
      <c r="I209" s="414"/>
      <c r="J209" s="414"/>
      <c r="K209" s="414"/>
      <c r="L209" s="414"/>
      <c r="M209" s="414"/>
      <c r="N209" s="414"/>
      <c r="O209" s="395"/>
      <c r="P209" s="179"/>
    </row>
    <row r="210" spans="1:16" s="18" customFormat="1" ht="15" customHeight="1">
      <c r="A210" s="93"/>
      <c r="B210" s="389"/>
      <c r="C210" s="49" t="s">
        <v>296</v>
      </c>
      <c r="D210" s="563" t="str">
        <f>Translations!$B$963</f>
        <v>Metoda wprowadzania danych stosowana dla narzędzia CERT, jeżeli dotyczy</v>
      </c>
      <c r="E210" s="524"/>
      <c r="F210" s="524"/>
      <c r="G210" s="524"/>
      <c r="H210" s="524"/>
      <c r="I210" s="524"/>
      <c r="J210" s="524"/>
      <c r="K210" s="524"/>
      <c r="L210" s="524"/>
      <c r="M210" s="524"/>
      <c r="N210" s="524"/>
      <c r="O210" s="395"/>
      <c r="P210" s="179"/>
    </row>
    <row r="211" spans="1:16" s="18" customFormat="1" ht="25.5" customHeight="1">
      <c r="A211" s="93"/>
      <c r="B211" s="389"/>
      <c r="C211" s="104"/>
      <c r="D211" s="587" t="str">
        <f>Translations!$B$964</f>
        <v>Proszę określić dla narzędzia ICAO CORSIA CO2 Estimation and Reporting Tool (CERT), czy w celu oszacowania emisji w okresach sprawozdawczych stosuje się Ortodromę (GCD) czy Czas Blokowy (Block Time).</v>
      </c>
      <c r="E211" s="594"/>
      <c r="F211" s="594"/>
      <c r="G211" s="594"/>
      <c r="H211" s="594"/>
      <c r="I211" s="594"/>
      <c r="J211" s="594"/>
      <c r="K211" s="594"/>
      <c r="L211" s="594"/>
      <c r="M211" s="594"/>
      <c r="N211" s="524"/>
      <c r="O211" s="395"/>
      <c r="P211" s="179"/>
    </row>
    <row r="212" spans="1:16" s="18" customFormat="1" ht="12.75">
      <c r="A212" s="93"/>
      <c r="B212" s="389"/>
      <c r="C212" s="104"/>
      <c r="D212" s="644" t="str">
        <f>Translations!$B$960</f>
        <v>Wybrana metoda:</v>
      </c>
      <c r="E212" s="645"/>
      <c r="F212" s="652"/>
      <c r="G212" s="653"/>
      <c r="H212" s="653"/>
      <c r="I212" s="653"/>
      <c r="J212" s="653"/>
      <c r="K212" s="653"/>
      <c r="L212" s="653"/>
      <c r="M212" s="653"/>
      <c r="N212" s="623"/>
      <c r="O212" s="395"/>
      <c r="P212" s="179"/>
    </row>
    <row r="213" spans="1:16" s="18" customFormat="1" ht="4.5" customHeight="1">
      <c r="A213" s="93"/>
      <c r="B213" s="389"/>
      <c r="C213" s="414"/>
      <c r="D213" s="414"/>
      <c r="E213" s="414"/>
      <c r="F213" s="414"/>
      <c r="G213" s="414"/>
      <c r="H213" s="414"/>
      <c r="I213" s="414"/>
      <c r="J213" s="414"/>
      <c r="K213" s="414"/>
      <c r="L213" s="414"/>
      <c r="M213" s="414"/>
      <c r="N213" s="414"/>
      <c r="O213" s="395"/>
      <c r="P213" s="179"/>
    </row>
    <row r="214" spans="1:16" s="18" customFormat="1" ht="15" customHeight="1">
      <c r="A214" s="93"/>
      <c r="B214" s="389"/>
      <c r="C214" s="49" t="s">
        <v>260</v>
      </c>
      <c r="D214" s="563" t="str">
        <f>Translations!$B$965</f>
        <v>Dalszy opis metody wykorzystanej do pozyskania danych wsadowych do CERT, jeżeli dotyczy.</v>
      </c>
      <c r="E214" s="524"/>
      <c r="F214" s="524"/>
      <c r="G214" s="524"/>
      <c r="H214" s="524"/>
      <c r="I214" s="524"/>
      <c r="J214" s="524"/>
      <c r="K214" s="524"/>
      <c r="L214" s="524"/>
      <c r="M214" s="524"/>
      <c r="N214" s="524"/>
      <c r="O214" s="395"/>
      <c r="P214" s="179"/>
    </row>
    <row r="215" spans="1:16" s="18" customFormat="1" ht="33.75" customHeight="1">
      <c r="A215" s="93"/>
      <c r="B215" s="389"/>
      <c r="C215" s="104"/>
      <c r="D215" s="587" t="str">
        <f>Translations!$B$966</f>
        <v>Jeśli ma to zastosowanie, proszę określić procedury wyznaczania Czasu Bloku (Block Time) i ewentualne ich agregowanie do wykorzystania w narzędziu  ICAO CORSIA CERT. Obejmuje to określenie dokładnych punktów w czasie dla dwóch pomiarów czasu na lot niezbędnych do obliczenia Czasu Bloku.</v>
      </c>
      <c r="E215" s="594"/>
      <c r="F215" s="594"/>
      <c r="G215" s="594"/>
      <c r="H215" s="594"/>
      <c r="I215" s="594"/>
      <c r="J215" s="594"/>
      <c r="K215" s="594"/>
      <c r="L215" s="594"/>
      <c r="M215" s="594"/>
      <c r="N215" s="524"/>
      <c r="O215" s="395"/>
      <c r="P215" s="179"/>
    </row>
    <row r="216" spans="1:16" s="18" customFormat="1" ht="12.75">
      <c r="A216" s="93"/>
      <c r="B216" s="389"/>
      <c r="C216" s="414"/>
      <c r="D216" s="646"/>
      <c r="E216" s="647"/>
      <c r="F216" s="647"/>
      <c r="G216" s="647"/>
      <c r="H216" s="647"/>
      <c r="I216" s="647"/>
      <c r="J216" s="647"/>
      <c r="K216" s="647"/>
      <c r="L216" s="647"/>
      <c r="M216" s="647"/>
      <c r="N216" s="648"/>
      <c r="O216" s="395"/>
      <c r="P216" s="179"/>
    </row>
    <row r="217" spans="1:16" s="18" customFormat="1" ht="12.75">
      <c r="A217" s="93"/>
      <c r="B217" s="389"/>
      <c r="C217" s="414"/>
      <c r="D217" s="649"/>
      <c r="E217" s="650"/>
      <c r="F217" s="650"/>
      <c r="G217" s="650"/>
      <c r="H217" s="650"/>
      <c r="I217" s="650"/>
      <c r="J217" s="650"/>
      <c r="K217" s="650"/>
      <c r="L217" s="650"/>
      <c r="M217" s="650"/>
      <c r="N217" s="651"/>
      <c r="O217" s="395"/>
      <c r="P217" s="179"/>
    </row>
    <row r="218" spans="1:16" s="18" customFormat="1" ht="12.75">
      <c r="A218" s="93"/>
      <c r="B218" s="389"/>
      <c r="C218" s="414"/>
      <c r="D218" s="641"/>
      <c r="E218" s="642"/>
      <c r="F218" s="642"/>
      <c r="G218" s="642"/>
      <c r="H218" s="642"/>
      <c r="I218" s="642"/>
      <c r="J218" s="642"/>
      <c r="K218" s="642"/>
      <c r="L218" s="642"/>
      <c r="M218" s="642"/>
      <c r="N218" s="643"/>
      <c r="O218" s="395"/>
      <c r="P218" s="179"/>
    </row>
    <row r="219" spans="1:16" s="18" customFormat="1" ht="12.75">
      <c r="A219" s="93"/>
      <c r="B219" s="389"/>
      <c r="C219" s="389"/>
      <c r="D219" s="389"/>
      <c r="E219" s="389"/>
      <c r="F219" s="389"/>
      <c r="G219" s="389"/>
      <c r="H219" s="389"/>
      <c r="I219" s="389"/>
      <c r="J219" s="389"/>
      <c r="K219" s="389"/>
      <c r="L219" s="389"/>
      <c r="M219" s="389"/>
      <c r="N219" s="389"/>
      <c r="O219" s="395"/>
      <c r="P219" s="179"/>
    </row>
    <row r="221" spans="4:15" ht="25.5" customHeight="1">
      <c r="D221" s="513" t="str">
        <f>Translations!$B$967</f>
        <v>&lt;&lt;&lt; Jeżeli operator nie kwalifikuje się lub nie zamierza korzystać z narzędzi adla małych podmiotóe, proszę przejść do rozdziału 7. &gt;&gt;&gt;</v>
      </c>
      <c r="E221" s="513"/>
      <c r="F221" s="513"/>
      <c r="G221" s="513"/>
      <c r="H221" s="513"/>
      <c r="I221" s="513"/>
      <c r="J221" s="513"/>
      <c r="K221" s="513"/>
      <c r="L221" s="513"/>
      <c r="M221" s="513"/>
      <c r="N221" s="513"/>
      <c r="O221" s="104"/>
    </row>
  </sheetData>
  <sheetProtection sheet="1" objects="1" scenarios="1" formatCells="0" formatColumns="0" formatRows="0"/>
  <mergeCells count="282">
    <mergeCell ref="D128:N128"/>
    <mergeCell ref="D127:N127"/>
    <mergeCell ref="D184:N184"/>
    <mergeCell ref="D182:K182"/>
    <mergeCell ref="L182:N182"/>
    <mergeCell ref="D139:E139"/>
    <mergeCell ref="D179:N179"/>
    <mergeCell ref="D166:E166"/>
    <mergeCell ref="D165:N165"/>
    <mergeCell ref="D167:N167"/>
    <mergeCell ref="D141:N141"/>
    <mergeCell ref="D142:N142"/>
    <mergeCell ref="D143:E143"/>
    <mergeCell ref="D162:E162"/>
    <mergeCell ref="D171:E171"/>
    <mergeCell ref="D132:E132"/>
    <mergeCell ref="D169:N169"/>
    <mergeCell ref="D178:N178"/>
    <mergeCell ref="D146:N146"/>
    <mergeCell ref="D147:N147"/>
    <mergeCell ref="D154:N154"/>
    <mergeCell ref="D155:N155"/>
    <mergeCell ref="D148:E148"/>
    <mergeCell ref="D107:E107"/>
    <mergeCell ref="F103:N103"/>
    <mergeCell ref="D109:N109"/>
    <mergeCell ref="F121:N121"/>
    <mergeCell ref="D180:N180"/>
    <mergeCell ref="D137:N137"/>
    <mergeCell ref="D138:N138"/>
    <mergeCell ref="D158:N158"/>
    <mergeCell ref="D160:N160"/>
    <mergeCell ref="D121:E121"/>
    <mergeCell ref="D55:E55"/>
    <mergeCell ref="D54:E54"/>
    <mergeCell ref="F52:G52"/>
    <mergeCell ref="D110:N110"/>
    <mergeCell ref="D94:E94"/>
    <mergeCell ref="D95:E95"/>
    <mergeCell ref="F94:N94"/>
    <mergeCell ref="F95:N95"/>
    <mergeCell ref="F106:N106"/>
    <mergeCell ref="F107:N107"/>
    <mergeCell ref="D19:E19"/>
    <mergeCell ref="H20:I20"/>
    <mergeCell ref="H26:I26"/>
    <mergeCell ref="F105:N105"/>
    <mergeCell ref="D102:E102"/>
    <mergeCell ref="D103:E103"/>
    <mergeCell ref="F102:N102"/>
    <mergeCell ref="D104:E104"/>
    <mergeCell ref="D52:E52"/>
    <mergeCell ref="F56:G56"/>
    <mergeCell ref="D11:N11"/>
    <mergeCell ref="F26:G26"/>
    <mergeCell ref="D56:E56"/>
    <mergeCell ref="D26:E26"/>
    <mergeCell ref="H19:I19"/>
    <mergeCell ref="D17:E17"/>
    <mergeCell ref="H17:I17"/>
    <mergeCell ref="F18:G18"/>
    <mergeCell ref="D25:E25"/>
    <mergeCell ref="D20:E20"/>
    <mergeCell ref="F57:G57"/>
    <mergeCell ref="D28:N28"/>
    <mergeCell ref="D29:N29"/>
    <mergeCell ref="H7:N7"/>
    <mergeCell ref="D85:N85"/>
    <mergeCell ref="D9:N9"/>
    <mergeCell ref="D12:N12"/>
    <mergeCell ref="F53:G53"/>
    <mergeCell ref="D50:N50"/>
    <mergeCell ref="D51:N51"/>
    <mergeCell ref="H23:I23"/>
    <mergeCell ref="D24:E24"/>
    <mergeCell ref="H21:I21"/>
    <mergeCell ref="F27:G27"/>
    <mergeCell ref="F55:G55"/>
    <mergeCell ref="F58:G58"/>
    <mergeCell ref="H55:I55"/>
    <mergeCell ref="H54:I54"/>
    <mergeCell ref="H57:I57"/>
    <mergeCell ref="H56:I56"/>
    <mergeCell ref="D71:E71"/>
    <mergeCell ref="F71:G71"/>
    <mergeCell ref="H71:I71"/>
    <mergeCell ref="D10:N10"/>
    <mergeCell ref="F22:G22"/>
    <mergeCell ref="F23:G23"/>
    <mergeCell ref="F24:G24"/>
    <mergeCell ref="D22:E22"/>
    <mergeCell ref="H22:I22"/>
    <mergeCell ref="D23:E23"/>
    <mergeCell ref="D63:N63"/>
    <mergeCell ref="D64:N64"/>
    <mergeCell ref="D68:N68"/>
    <mergeCell ref="D70:E70"/>
    <mergeCell ref="F70:G70"/>
    <mergeCell ref="H70:I70"/>
    <mergeCell ref="F104:N104"/>
    <mergeCell ref="D92:N92"/>
    <mergeCell ref="D100:N100"/>
    <mergeCell ref="D101:N101"/>
    <mergeCell ref="F93:N93"/>
    <mergeCell ref="D93:E93"/>
    <mergeCell ref="F120:N120"/>
    <mergeCell ref="D119:E119"/>
    <mergeCell ref="D116:E116"/>
    <mergeCell ref="F116:N116"/>
    <mergeCell ref="F117:N117"/>
    <mergeCell ref="H62:I62"/>
    <mergeCell ref="D91:N91"/>
    <mergeCell ref="F62:G62"/>
    <mergeCell ref="D106:E106"/>
    <mergeCell ref="D105:E105"/>
    <mergeCell ref="F25:G25"/>
    <mergeCell ref="D98:E98"/>
    <mergeCell ref="F98:N98"/>
    <mergeCell ref="H61:I61"/>
    <mergeCell ref="D53:E53"/>
    <mergeCell ref="H59:I59"/>
    <mergeCell ref="H58:I58"/>
    <mergeCell ref="D61:E61"/>
    <mergeCell ref="F59:G59"/>
    <mergeCell ref="D58:E58"/>
    <mergeCell ref="D13:N13"/>
    <mergeCell ref="H15:I15"/>
    <mergeCell ref="H24:I24"/>
    <mergeCell ref="D18:E18"/>
    <mergeCell ref="F17:G17"/>
    <mergeCell ref="F19:G19"/>
    <mergeCell ref="H18:I18"/>
    <mergeCell ref="F20:G20"/>
    <mergeCell ref="F21:G21"/>
    <mergeCell ref="D21:E21"/>
    <mergeCell ref="C3:I3"/>
    <mergeCell ref="D96:E96"/>
    <mergeCell ref="D97:E97"/>
    <mergeCell ref="F96:N96"/>
    <mergeCell ref="F97:N97"/>
    <mergeCell ref="H53:I53"/>
    <mergeCell ref="H52:I52"/>
    <mergeCell ref="D27:E27"/>
    <mergeCell ref="H27:I27"/>
    <mergeCell ref="H25:I25"/>
    <mergeCell ref="D32:N32"/>
    <mergeCell ref="D33:N33"/>
    <mergeCell ref="D130:E130"/>
    <mergeCell ref="F130:N130"/>
    <mergeCell ref="D131:E131"/>
    <mergeCell ref="F131:N131"/>
    <mergeCell ref="D59:E59"/>
    <mergeCell ref="F54:G54"/>
    <mergeCell ref="H60:I60"/>
    <mergeCell ref="D57:E57"/>
    <mergeCell ref="D35:E35"/>
    <mergeCell ref="F35:G35"/>
    <mergeCell ref="H35:I35"/>
    <mergeCell ref="D36:E36"/>
    <mergeCell ref="F36:G36"/>
    <mergeCell ref="H36:I36"/>
    <mergeCell ref="D37:E37"/>
    <mergeCell ref="F37:G37"/>
    <mergeCell ref="H37:I37"/>
    <mergeCell ref="D38:E38"/>
    <mergeCell ref="F38:G38"/>
    <mergeCell ref="H38:I38"/>
    <mergeCell ref="D39:E39"/>
    <mergeCell ref="F39:G39"/>
    <mergeCell ref="H39:I39"/>
    <mergeCell ref="D40:E40"/>
    <mergeCell ref="F40:G40"/>
    <mergeCell ref="H40:I40"/>
    <mergeCell ref="D41:E41"/>
    <mergeCell ref="F41:G41"/>
    <mergeCell ref="H41:I41"/>
    <mergeCell ref="D42:E42"/>
    <mergeCell ref="F42:G42"/>
    <mergeCell ref="H42:I42"/>
    <mergeCell ref="D43:E43"/>
    <mergeCell ref="F43:G43"/>
    <mergeCell ref="H43:I43"/>
    <mergeCell ref="D44:E44"/>
    <mergeCell ref="F44:G44"/>
    <mergeCell ref="H44:I44"/>
    <mergeCell ref="D45:E45"/>
    <mergeCell ref="F45:G45"/>
    <mergeCell ref="H45:I45"/>
    <mergeCell ref="D46:N46"/>
    <mergeCell ref="D47:N47"/>
    <mergeCell ref="D67:N67"/>
    <mergeCell ref="F60:G60"/>
    <mergeCell ref="D60:E60"/>
    <mergeCell ref="F61:G61"/>
    <mergeCell ref="D62:E62"/>
    <mergeCell ref="D72:E72"/>
    <mergeCell ref="F72:G72"/>
    <mergeCell ref="H72:I72"/>
    <mergeCell ref="D73:E73"/>
    <mergeCell ref="F73:G73"/>
    <mergeCell ref="H73:I73"/>
    <mergeCell ref="D74:E74"/>
    <mergeCell ref="F74:G74"/>
    <mergeCell ref="H74:I74"/>
    <mergeCell ref="D75:E75"/>
    <mergeCell ref="F75:G75"/>
    <mergeCell ref="H75:I75"/>
    <mergeCell ref="D76:E76"/>
    <mergeCell ref="F76:G76"/>
    <mergeCell ref="H76:I76"/>
    <mergeCell ref="D77:E77"/>
    <mergeCell ref="F77:G77"/>
    <mergeCell ref="H77:I77"/>
    <mergeCell ref="D78:E78"/>
    <mergeCell ref="F78:G78"/>
    <mergeCell ref="H78:I78"/>
    <mergeCell ref="D79:E79"/>
    <mergeCell ref="F79:G79"/>
    <mergeCell ref="H79:I79"/>
    <mergeCell ref="D80:E80"/>
    <mergeCell ref="F80:G80"/>
    <mergeCell ref="H80:I80"/>
    <mergeCell ref="D81:N81"/>
    <mergeCell ref="D82:N82"/>
    <mergeCell ref="D88:N88"/>
    <mergeCell ref="D125:N125"/>
    <mergeCell ref="D114:N114"/>
    <mergeCell ref="D124:N124"/>
    <mergeCell ref="D129:E129"/>
    <mergeCell ref="F129:N129"/>
    <mergeCell ref="F118:N118"/>
    <mergeCell ref="D120:E120"/>
    <mergeCell ref="D117:E117"/>
    <mergeCell ref="D118:E118"/>
    <mergeCell ref="F119:N119"/>
    <mergeCell ref="D111:N111"/>
    <mergeCell ref="D112:N112"/>
    <mergeCell ref="D126:N126"/>
    <mergeCell ref="D159:N159"/>
    <mergeCell ref="D164:N164"/>
    <mergeCell ref="F132:N132"/>
    <mergeCell ref="D133:E133"/>
    <mergeCell ref="F133:N133"/>
    <mergeCell ref="D134:E134"/>
    <mergeCell ref="F134:N134"/>
    <mergeCell ref="D202:N202"/>
    <mergeCell ref="D176:N176"/>
    <mergeCell ref="D173:N173"/>
    <mergeCell ref="D175:E175"/>
    <mergeCell ref="D174:N174"/>
    <mergeCell ref="D187:M187"/>
    <mergeCell ref="E196:N196"/>
    <mergeCell ref="E197:N197"/>
    <mergeCell ref="D198:N198"/>
    <mergeCell ref="E199:N199"/>
    <mergeCell ref="E200:N200"/>
    <mergeCell ref="D201:N201"/>
    <mergeCell ref="D189:N189"/>
    <mergeCell ref="D190:N190"/>
    <mergeCell ref="D191:N191"/>
    <mergeCell ref="D192:N192"/>
    <mergeCell ref="D193:N193"/>
    <mergeCell ref="D208:E208"/>
    <mergeCell ref="D207:N207"/>
    <mergeCell ref="F208:N208"/>
    <mergeCell ref="D194:N194"/>
    <mergeCell ref="D195:N195"/>
    <mergeCell ref="D221:N221"/>
    <mergeCell ref="D211:N211"/>
    <mergeCell ref="F212:N212"/>
    <mergeCell ref="D214:N214"/>
    <mergeCell ref="D215:N215"/>
    <mergeCell ref="D218:N218"/>
    <mergeCell ref="D210:N210"/>
    <mergeCell ref="D203:E203"/>
    <mergeCell ref="D204:M204"/>
    <mergeCell ref="D216:N216"/>
    <mergeCell ref="D217:N217"/>
    <mergeCell ref="D212:E212"/>
    <mergeCell ref="F203:N203"/>
    <mergeCell ref="D205:N205"/>
    <mergeCell ref="D206:N206"/>
  </mergeCells>
  <conditionalFormatting sqref="F93:I98 F102:I107 F116:I121">
    <cfRule type="expression" priority="65" dxfId="175" stopIfTrue="1">
      <formula>(CNTR_PrimaryMP=2)</formula>
    </cfRule>
  </conditionalFormatting>
  <conditionalFormatting sqref="D85:I85">
    <cfRule type="expression" priority="78" dxfId="11" stopIfTrue="1">
      <formula>(CNTR_PrimaryMP=1)</formula>
    </cfRule>
  </conditionalFormatting>
  <conditionalFormatting sqref="D171:E171">
    <cfRule type="expression" priority="4" dxfId="10" stopIfTrue="1">
      <formula>CONTR_onlyCORSIA</formula>
    </cfRule>
    <cfRule type="expression" priority="63" dxfId="0" stopIfTrue="1">
      <formula>(CNTR_SmallEmitter=2)</formula>
    </cfRule>
  </conditionalFormatting>
  <conditionalFormatting sqref="B219:N219 B188:M209 N188 N204 N209 B213:N213">
    <cfRule type="expression" priority="62" dxfId="0" stopIfTrue="1">
      <formula>CONTR_CORSIAapplied=FALSE</formula>
    </cfRule>
  </conditionalFormatting>
  <conditionalFormatting sqref="B87:N89">
    <cfRule type="expression" priority="60" dxfId="0" stopIfTrue="1">
      <formula>CONTR_CORSIAapplied=FALSE</formula>
    </cfRule>
  </conditionalFormatting>
  <conditionalFormatting sqref="B113:N115">
    <cfRule type="expression" priority="59" dxfId="0" stopIfTrue="1">
      <formula>CONTR_CORSIAapplied=FALSE</formula>
    </cfRule>
  </conditionalFormatting>
  <conditionalFormatting sqref="B123:N124 B125:D126 B129:C134">
    <cfRule type="expression" priority="57" dxfId="0" stopIfTrue="1">
      <formula>CONTR_CORSIAapplied=FALSE</formula>
    </cfRule>
  </conditionalFormatting>
  <conditionalFormatting sqref="B123:N125 B129:N135 B126:D126">
    <cfRule type="expression" priority="56" dxfId="0" stopIfTrue="1">
      <formula>CONTR_CORSIAapplied=FALSE</formula>
    </cfRule>
  </conditionalFormatting>
  <conditionalFormatting sqref="B146:B148">
    <cfRule type="expression" priority="54" dxfId="0" stopIfTrue="1">
      <formula>CONTR_CORSIAapplied=FALSE</formula>
    </cfRule>
  </conditionalFormatting>
  <conditionalFormatting sqref="B145:N145">
    <cfRule type="expression" priority="53" dxfId="0" stopIfTrue="1">
      <formula>CONTR_CORSIAapplied=FALSE</formula>
    </cfRule>
  </conditionalFormatting>
  <conditionalFormatting sqref="B145:N149">
    <cfRule type="expression" priority="52" dxfId="0" stopIfTrue="1">
      <formula>CONTR_CORSIAapplied=FALSE</formula>
    </cfRule>
  </conditionalFormatting>
  <conditionalFormatting sqref="D167:K167">
    <cfRule type="expression" priority="50" dxfId="11" stopIfTrue="1">
      <formula>$P$167=FALSE</formula>
    </cfRule>
  </conditionalFormatting>
  <conditionalFormatting sqref="D174:N174">
    <cfRule type="expression" priority="46" dxfId="11" stopIfTrue="1">
      <formula>(CNTR_Eligible28a6=2)</formula>
    </cfRule>
  </conditionalFormatting>
  <conditionalFormatting sqref="D175:E175">
    <cfRule type="expression" priority="3" dxfId="10" stopIfTrue="1">
      <formula>CONTR_onlyCORSIA</formula>
    </cfRule>
    <cfRule type="expression" priority="45" dxfId="0" stopIfTrue="1">
      <formula>(CNTR_Eligible28a6=2)</formula>
    </cfRule>
  </conditionalFormatting>
  <conditionalFormatting sqref="D179:N179">
    <cfRule type="expression" priority="42" dxfId="11">
      <formula>CONTR5eGrey=TRUE</formula>
    </cfRule>
  </conditionalFormatting>
  <conditionalFormatting sqref="D180:N180">
    <cfRule type="expression" priority="2" dxfId="10" stopIfTrue="1">
      <formula>CONTR_onlyCORSIA</formula>
    </cfRule>
    <cfRule type="expression" priority="41" dxfId="0" stopIfTrue="1">
      <formula>CONTR5eGrey=TRUE</formula>
    </cfRule>
  </conditionalFormatting>
  <conditionalFormatting sqref="D182:K182">
    <cfRule type="expression" priority="40" dxfId="11" stopIfTrue="1">
      <formula>CONTR5eGrey=TRUE</formula>
    </cfRule>
  </conditionalFormatting>
  <conditionalFormatting sqref="B153:N155">
    <cfRule type="expression" priority="39" dxfId="0" stopIfTrue="1">
      <formula>CONTR_CORSIAapplied=FALSE</formula>
    </cfRule>
  </conditionalFormatting>
  <conditionalFormatting sqref="B153:N155">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56:N156">
    <cfRule type="expression" priority="36" dxfId="0" stopIfTrue="1">
      <formula>CONTR_CORSIAapplied=FALSE</formula>
    </cfRule>
  </conditionalFormatting>
  <conditionalFormatting sqref="B128:D128">
    <cfRule type="expression" priority="29" dxfId="0" stopIfTrue="1">
      <formula>CONTR_CORSIAapplied=FALSE</formula>
    </cfRule>
  </conditionalFormatting>
  <conditionalFormatting sqref="B128:D128">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127:D127">
    <cfRule type="expression" priority="26" dxfId="0" stopIfTrue="1">
      <formula>CONTR_CORSIAapplied=FALSE</formula>
    </cfRule>
  </conditionalFormatting>
  <conditionalFormatting sqref="C210:M212">
    <cfRule type="expression" priority="23" dxfId="0" stopIfTrue="1">
      <formula>CONTR_CORSIAapplied=FALSE</formula>
    </cfRule>
  </conditionalFormatting>
  <conditionalFormatting sqref="B210:B212 B216:D218">
    <cfRule type="expression" priority="24" dxfId="0" stopIfTrue="1">
      <formula>CONTR_CORSIAapplied=FALSE</formula>
    </cfRule>
  </conditionalFormatting>
  <conditionalFormatting sqref="B214:B215">
    <cfRule type="expression" priority="22" dxfId="0" stopIfTrue="1">
      <formula>CONTR_CORSIAapplied=FALSE</formula>
    </cfRule>
  </conditionalFormatting>
  <conditionalFormatting sqref="C214:M215">
    <cfRule type="expression" priority="21" dxfId="0" stopIfTrue="1">
      <formula>CONTR_CORSIAapplied=FALSE</formula>
    </cfRule>
  </conditionalFormatting>
  <conditionalFormatting sqref="B31:O48">
    <cfRule type="expression" priority="20" dxfId="0" stopIfTrue="1">
      <formula>CONTR_CORSIAapplied=FALSE</formula>
    </cfRule>
  </conditionalFormatting>
  <conditionalFormatting sqref="B66:N83">
    <cfRule type="expression" priority="19" dxfId="0" stopIfTrue="1">
      <formula>CONTR_CORSIAapplied=FALSE</formula>
    </cfRule>
  </conditionalFormatting>
  <conditionalFormatting sqref="O66:O83">
    <cfRule type="expression" priority="18" dxfId="0" stopIfTrue="1">
      <formula>CONTR_CORSIAapplied=FALSE</formula>
    </cfRule>
  </conditionalFormatting>
  <conditionalFormatting sqref="O87:O89">
    <cfRule type="expression" priority="17" dxfId="0" stopIfTrue="1">
      <formula>CONTR_CORSIAapplied=FALSE</formula>
    </cfRule>
  </conditionalFormatting>
  <conditionalFormatting sqref="O113:O115">
    <cfRule type="expression" priority="16" dxfId="0" stopIfTrue="1">
      <formula>CONTR_CORSIAapplied=FALSE</formula>
    </cfRule>
  </conditionalFormatting>
  <conditionalFormatting sqref="O123:O135">
    <cfRule type="expression" priority="15" dxfId="0" stopIfTrue="1">
      <formula>CONTR_CORSIAapplied=FALSE</formula>
    </cfRule>
  </conditionalFormatting>
  <conditionalFormatting sqref="O145:O149">
    <cfRule type="expression" priority="14" dxfId="0" stopIfTrue="1">
      <formula>CONTR_CORSIAapplied=FALSE</formula>
    </cfRule>
  </conditionalFormatting>
  <conditionalFormatting sqref="O153:O156">
    <cfRule type="expression" priority="13" dxfId="0" stopIfTrue="1">
      <formula>CONTR_CORSIAapplied=FALSE</formula>
    </cfRule>
  </conditionalFormatting>
  <conditionalFormatting sqref="O188:O219">
    <cfRule type="expression" priority="12" dxfId="0" stopIfTrue="1">
      <formula>CONTR_CORSIAapplied=FALSE</formula>
    </cfRule>
  </conditionalFormatting>
  <conditionalFormatting sqref="D17:N27">
    <cfRule type="expression" priority="11" dxfId="10" stopIfTrue="1">
      <formula>CONTR_onlyCORSIA</formula>
    </cfRule>
  </conditionalFormatting>
  <conditionalFormatting sqref="D52:N62">
    <cfRule type="expression" priority="10" dxfId="10" stopIfTrue="1">
      <formula>CONTR_onlyCORSIA</formula>
    </cfRule>
  </conditionalFormatting>
  <conditionalFormatting sqref="D116:N121">
    <cfRule type="expression" priority="9" dxfId="10" stopIfTrue="1">
      <formula>CONTR_onlyCORSIA</formula>
    </cfRule>
  </conditionalFormatting>
  <conditionalFormatting sqref="D139:E139">
    <cfRule type="expression" priority="8" dxfId="10" stopIfTrue="1">
      <formula>CONTR_onlyCORSIA</formula>
    </cfRule>
  </conditionalFormatting>
  <conditionalFormatting sqref="D143:E143">
    <cfRule type="expression" priority="7" dxfId="10" stopIfTrue="1">
      <formula>CONTR_onlyCORSIA</formula>
    </cfRule>
  </conditionalFormatting>
  <conditionalFormatting sqref="D162:E162">
    <cfRule type="expression" priority="6" dxfId="10" stopIfTrue="1">
      <formula>CONTR_onlyCORSIA</formula>
    </cfRule>
  </conditionalFormatting>
  <conditionalFormatting sqref="D166:E166">
    <cfRule type="expression" priority="5" dxfId="10" stopIfTrue="1">
      <formula>CONTR_onlyCORSIA</formula>
    </cfRule>
  </conditionalFormatting>
  <conditionalFormatting sqref="D176:K176">
    <cfRule type="expression" priority="1" dxfId="11" stopIfTrue="1">
      <formula>$P$167=FALSE</formula>
    </cfRule>
  </conditionalFormatting>
  <dataValidations count="6">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12:N212">
      <formula1>EUconst_CERTmethods</formula1>
    </dataValidation>
    <dataValidation type="list" allowBlank="1" showInputMessage="1" showErrorMessage="1" sqref="F208:N208">
      <formula1>EUconst_CORSIAmethods</formula1>
    </dataValidation>
    <dataValidation type="list" allowBlank="1" showInputMessage="1" showErrorMessage="1" sqref="F203:N203">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21:N221"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9"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170" zoomScaleNormal="170" zoomScaleSheetLayoutView="100" zoomScalePageLayoutView="0" workbookViewId="0" topLeftCell="B2">
      <selection activeCell="B6" sqref="B6"/>
    </sheetView>
  </sheetViews>
  <sheetFormatPr defaultColWidth="11.421875" defaultRowHeight="12.75"/>
  <cols>
    <col min="1" max="1" width="3.28125" style="93" hidden="1" customWidth="1"/>
    <col min="2" max="2" width="3.28125" style="18" customWidth="1"/>
    <col min="3" max="3" width="4.140625" style="18" customWidth="1"/>
    <col min="4" max="13" width="12.7109375" style="18" customWidth="1"/>
    <col min="14" max="14" width="4.7109375" style="75" customWidth="1"/>
    <col min="15" max="15" width="9.140625" style="179" hidden="1" customWidth="1"/>
    <col min="16" max="16" width="4.7109375" style="18" customWidth="1"/>
    <col min="17" max="16384" width="11.421875" style="18" customWidth="1"/>
  </cols>
  <sheetData>
    <row r="1" spans="1:15" s="93" customFormat="1" ht="12.75" hidden="1">
      <c r="A1" s="93" t="s">
        <v>1009</v>
      </c>
      <c r="O1" s="179" t="s">
        <v>1009</v>
      </c>
    </row>
    <row r="3" spans="3:15" ht="18.75" customHeight="1">
      <c r="C3" s="753" t="str">
        <f>Translations!$B$216</f>
        <v>OBLICZANIE EMISJI CO2 </v>
      </c>
      <c r="D3" s="753"/>
      <c r="E3" s="753"/>
      <c r="F3" s="753"/>
      <c r="G3" s="753"/>
      <c r="H3" s="753"/>
      <c r="I3" s="753"/>
      <c r="J3" s="753"/>
      <c r="K3" s="753"/>
      <c r="L3" s="753"/>
      <c r="M3" s="753"/>
      <c r="N3" s="753"/>
      <c r="O3" s="435" t="s">
        <v>1203</v>
      </c>
    </row>
    <row r="4" spans="3:15" ht="12.75" customHeight="1">
      <c r="C4" s="493" t="str">
        <f>Translations!$B$968</f>
        <v>&lt;&lt;&lt; Proszę przejść do rozdziału 10 w przypadku kwalifikowalności do obliczeń uproszczonych &gt;&gt;&gt;</v>
      </c>
      <c r="D4" s="493"/>
      <c r="E4" s="493"/>
      <c r="F4" s="493"/>
      <c r="G4" s="493"/>
      <c r="H4" s="493"/>
      <c r="I4" s="493"/>
      <c r="J4" s="493"/>
      <c r="O4" s="176"/>
    </row>
    <row r="5" spans="3:15" ht="6.75" customHeight="1">
      <c r="C5" s="177"/>
      <c r="O5" s="178"/>
    </row>
    <row r="6" spans="3:13" ht="15.75">
      <c r="C6" s="119">
        <v>7</v>
      </c>
      <c r="D6" s="606" t="str">
        <f>Translations!$B$10</f>
        <v>Dane dotyczące działalności</v>
      </c>
      <c r="E6" s="606"/>
      <c r="F6" s="606"/>
      <c r="G6" s="606"/>
      <c r="H6" s="606"/>
      <c r="I6" s="606"/>
      <c r="J6" s="606"/>
      <c r="K6" s="606"/>
      <c r="L6" s="606"/>
      <c r="M6" s="606"/>
    </row>
    <row r="7" spans="3:14" ht="12.75">
      <c r="C7" s="82"/>
      <c r="D7" s="82"/>
      <c r="E7" s="82"/>
      <c r="F7" s="82"/>
      <c r="G7" s="82"/>
      <c r="H7" s="82"/>
      <c r="I7" s="82"/>
      <c r="J7" s="82"/>
      <c r="K7" s="82"/>
      <c r="L7" s="180"/>
      <c r="M7" s="180"/>
      <c r="N7" s="180"/>
    </row>
    <row r="8" spans="3:14" ht="15" customHeight="1">
      <c r="C8" s="182" t="s">
        <v>255</v>
      </c>
      <c r="D8" s="776" t="str">
        <f>Translations!$B$218</f>
        <v>Proszę określić metodykę stosowaną do mierzenia zużycia paliwa dla każdego typu statku powietrznego.</v>
      </c>
      <c r="E8" s="776"/>
      <c r="F8" s="776"/>
      <c r="G8" s="776"/>
      <c r="H8" s="776"/>
      <c r="I8" s="776"/>
      <c r="J8" s="776"/>
      <c r="K8" s="776"/>
      <c r="L8" s="776"/>
      <c r="M8" s="776"/>
      <c r="N8" s="183"/>
    </row>
    <row r="9" spans="3:15" ht="38.25" customHeight="1">
      <c r="C9" s="181"/>
      <c r="D9" s="664" t="str">
        <f>Translations!$B$969</f>
        <v>W każdym przypadku wybrana metoda powinna zapewnić najpełniejsze i najbardziej aktualne dane przy zachowaniu możliwie jak najmniejszej niepewności pomiarów bez konieczności ponoszenia nieracjonalnie wysokich kosztów. 
Należy zwrócić uwagę na fakt, że typy statków powietrznych zostały automatycznie wstawione z pkt 4(a) i 4(b).</v>
      </c>
      <c r="E9" s="665"/>
      <c r="F9" s="665"/>
      <c r="G9" s="665"/>
      <c r="H9" s="665"/>
      <c r="I9" s="665"/>
      <c r="J9" s="665"/>
      <c r="K9" s="665"/>
      <c r="L9" s="665"/>
      <c r="M9" s="665"/>
      <c r="N9" s="157"/>
      <c r="O9" s="427"/>
    </row>
    <row r="10" spans="2:14" ht="51" customHeight="1">
      <c r="B10" s="64"/>
      <c r="C10" s="181"/>
      <c r="D10" s="416" t="str">
        <f>Translations!$B$220</f>
        <v>Metoda A</v>
      </c>
      <c r="E10" s="778" t="str">
        <f>Translations!$B$221</f>
        <v>Rzeczywiste zużycie paliwa podczas każdego lotu (tony) = Ilość paliwa znajdującego się w zbiornikach statku powietrznego po uzupełnieniu zapasu na dany lot (tony) – Ilość paliwa znajdującego się w zbiornikach statku powietrznego po uzupełnieniu zapasu na następny lot (tony) + Ilość paliwa, o jaką uzupełniony został zapas na następny lot (tony)</v>
      </c>
      <c r="F10" s="778"/>
      <c r="G10" s="778"/>
      <c r="H10" s="778"/>
      <c r="I10" s="778"/>
      <c r="J10" s="778"/>
      <c r="K10" s="778"/>
      <c r="L10" s="778"/>
      <c r="M10" s="778"/>
      <c r="N10" s="184"/>
    </row>
    <row r="11" spans="2:14" ht="38.25" customHeight="1">
      <c r="B11" s="64"/>
      <c r="C11" s="181"/>
      <c r="D11" s="416" t="str">
        <f>Translations!$B$222</f>
        <v>Metoda B</v>
      </c>
      <c r="E11" s="779" t="str">
        <f>Translations!$B$223</f>
        <v>Rzeczywiste zużycie paliwa podczas każdego lotu (tony) = Ilość paliwa znajdującego się w zbiornikach statku powietrznego w czasie zaciągnięcia hamulców po zakończeniu poprzedniego lotu (tony) + Ilość paliwa, o jaką uzupełniony został zapas na następny lot (tony) – Ilość paliwa znajdującego się w zbiornikach statku powietrznego w momencie zaciągnięcia hamulców po zakończeniu lotu (tony)</v>
      </c>
      <c r="F11" s="779"/>
      <c r="G11" s="779"/>
      <c r="H11" s="779"/>
      <c r="I11" s="779"/>
      <c r="J11" s="779"/>
      <c r="K11" s="779"/>
      <c r="L11" s="779"/>
      <c r="M11" s="779"/>
      <c r="N11" s="185"/>
    </row>
    <row r="12" spans="2:14" ht="4.5" customHeight="1">
      <c r="B12" s="64"/>
      <c r="C12" s="181"/>
      <c r="D12" s="416"/>
      <c r="E12" s="426"/>
      <c r="F12" s="426"/>
      <c r="G12" s="426"/>
      <c r="H12" s="426"/>
      <c r="I12" s="426"/>
      <c r="J12" s="426"/>
      <c r="K12" s="426"/>
      <c r="L12" s="426"/>
      <c r="M12" s="426"/>
      <c r="N12" s="185"/>
    </row>
    <row r="13" spans="3:14" ht="15" customHeight="1">
      <c r="C13" s="188" t="s">
        <v>1158</v>
      </c>
      <c r="D13" s="767" t="str">
        <f>Translations!$B$970</f>
        <v>Typy statków powietrznych z pkt 4(a)</v>
      </c>
      <c r="E13" s="768"/>
      <c r="F13" s="768"/>
      <c r="G13" s="768"/>
      <c r="H13" s="768"/>
      <c r="I13" s="768"/>
      <c r="J13" s="768"/>
      <c r="K13" s="768"/>
      <c r="L13" s="768"/>
      <c r="M13" s="768"/>
      <c r="N13" s="186"/>
    </row>
    <row r="14" spans="2:13" ht="38.25" customHeight="1">
      <c r="B14" s="64"/>
      <c r="C14" s="181"/>
      <c r="D14" s="688" t="str">
        <f>Translations!$B$224</f>
        <v>Ogólny typ (oznacznik typu statku powietrznego ICAO) i podtyp statku powietrznego</v>
      </c>
      <c r="E14" s="689"/>
      <c r="F14" s="690" t="str">
        <f>Translations!$B$225</f>
        <v>Metoda (A/B)</v>
      </c>
      <c r="G14" s="690"/>
      <c r="H14" s="688" t="str">
        <f>Translations!$B$226</f>
        <v>Źródło danych stosowane do określania ilości paliwa, o jaką uzupełniany jest zapas paliwa</v>
      </c>
      <c r="I14" s="750"/>
      <c r="J14" s="689"/>
      <c r="K14" s="688" t="str">
        <f>Translations!$B$227</f>
        <v>Metody przesyłania, przechowywania i odzyskiwania danych</v>
      </c>
      <c r="L14" s="750"/>
      <c r="M14" s="689"/>
    </row>
    <row r="15" spans="3:13" ht="12.75" customHeight="1">
      <c r="C15" s="181"/>
      <c r="D15" s="747">
        <f>IF(AND('Źródła emisji'!D18="",'Źródła emisji'!F18=""),"",CONCATENATE('Źródła emisji'!D18," ",'Źródła emisji'!F18))</f>
      </c>
      <c r="E15" s="748"/>
      <c r="F15" s="679" t="s">
        <v>1420</v>
      </c>
      <c r="G15" s="679"/>
      <c r="H15" s="677" t="s">
        <v>1420</v>
      </c>
      <c r="I15" s="749"/>
      <c r="J15" s="678"/>
      <c r="K15" s="677" t="s">
        <v>1420</v>
      </c>
      <c r="L15" s="749"/>
      <c r="M15" s="678"/>
    </row>
    <row r="16" spans="3:13" ht="12.75">
      <c r="C16" s="181"/>
      <c r="D16" s="747">
        <f>IF(AND('Źródła emisji'!D19="",'Źródła emisji'!F19=""),"",CONCATENATE('Źródła emisji'!D19," ",'Źródła emisji'!F19))</f>
      </c>
      <c r="E16" s="748"/>
      <c r="F16" s="679" t="s">
        <v>1420</v>
      </c>
      <c r="G16" s="679"/>
      <c r="H16" s="677" t="s">
        <v>1420</v>
      </c>
      <c r="I16" s="749"/>
      <c r="J16" s="678"/>
      <c r="K16" s="677" t="s">
        <v>1420</v>
      </c>
      <c r="L16" s="749"/>
      <c r="M16" s="678"/>
    </row>
    <row r="17" spans="3:13" ht="12.75">
      <c r="C17" s="181"/>
      <c r="D17" s="747">
        <f>IF(AND('Źródła emisji'!D20="",'Źródła emisji'!F20=""),"",CONCATENATE('Źródła emisji'!D20," ",'Źródła emisji'!F20))</f>
      </c>
      <c r="E17" s="748"/>
      <c r="F17" s="679" t="s">
        <v>1420</v>
      </c>
      <c r="G17" s="679"/>
      <c r="H17" s="677" t="s">
        <v>1420</v>
      </c>
      <c r="I17" s="749"/>
      <c r="J17" s="678"/>
      <c r="K17" s="677" t="s">
        <v>1420</v>
      </c>
      <c r="L17" s="749"/>
      <c r="M17" s="678"/>
    </row>
    <row r="18" spans="3:13" ht="12.75">
      <c r="C18" s="181"/>
      <c r="D18" s="747">
        <f>IF(AND('Źródła emisji'!D21="",'Źródła emisji'!F21=""),"",CONCATENATE('Źródła emisji'!D21," ",'Źródła emisji'!F21))</f>
      </c>
      <c r="E18" s="748"/>
      <c r="F18" s="679" t="s">
        <v>1420</v>
      </c>
      <c r="G18" s="679"/>
      <c r="H18" s="677" t="s">
        <v>1420</v>
      </c>
      <c r="I18" s="749"/>
      <c r="J18" s="678"/>
      <c r="K18" s="677" t="s">
        <v>1420</v>
      </c>
      <c r="L18" s="749"/>
      <c r="M18" s="678"/>
    </row>
    <row r="19" spans="3:13" ht="12.75">
      <c r="C19" s="181"/>
      <c r="D19" s="747">
        <f>IF(AND('Źródła emisji'!D22="",'Źródła emisji'!F22=""),"",CONCATENATE('Źródła emisji'!D22," ",'Źródła emisji'!F22))</f>
      </c>
      <c r="E19" s="748"/>
      <c r="F19" s="679" t="s">
        <v>1420</v>
      </c>
      <c r="G19" s="679"/>
      <c r="H19" s="677" t="s">
        <v>1420</v>
      </c>
      <c r="I19" s="749"/>
      <c r="J19" s="678"/>
      <c r="K19" s="677" t="s">
        <v>1420</v>
      </c>
      <c r="L19" s="749"/>
      <c r="M19" s="678"/>
    </row>
    <row r="20" spans="3:13" ht="12.75">
      <c r="C20" s="181"/>
      <c r="D20" s="747">
        <f>IF(AND('Źródła emisji'!D23="",'Źródła emisji'!F23=""),"",CONCATENATE('Źródła emisji'!D23," ",'Źródła emisji'!F23))</f>
      </c>
      <c r="E20" s="748"/>
      <c r="F20" s="679" t="s">
        <v>1420</v>
      </c>
      <c r="G20" s="679"/>
      <c r="H20" s="677" t="s">
        <v>1420</v>
      </c>
      <c r="I20" s="749"/>
      <c r="J20" s="678"/>
      <c r="K20" s="677" t="s">
        <v>1420</v>
      </c>
      <c r="L20" s="749"/>
      <c r="M20" s="678"/>
    </row>
    <row r="21" spans="3:13" ht="12.75">
      <c r="C21" s="181"/>
      <c r="D21" s="747">
        <f>IF(AND('Źródła emisji'!D24="",'Źródła emisji'!F24=""),"",CONCATENATE('Źródła emisji'!D24," ",'Źródła emisji'!F24))</f>
      </c>
      <c r="E21" s="748"/>
      <c r="F21" s="679" t="s">
        <v>1420</v>
      </c>
      <c r="G21" s="679"/>
      <c r="H21" s="677" t="s">
        <v>1420</v>
      </c>
      <c r="I21" s="749"/>
      <c r="J21" s="678"/>
      <c r="K21" s="677" t="s">
        <v>1420</v>
      </c>
      <c r="L21" s="749"/>
      <c r="M21" s="678"/>
    </row>
    <row r="22" spans="3:13" ht="12.75">
      <c r="C22" s="181"/>
      <c r="D22" s="747">
        <f>IF(AND('Źródła emisji'!D25="",'Źródła emisji'!F25=""),"",CONCATENATE('Źródła emisji'!D25," ",'Źródła emisji'!F25))</f>
      </c>
      <c r="E22" s="748"/>
      <c r="F22" s="679" t="s">
        <v>1420</v>
      </c>
      <c r="G22" s="679"/>
      <c r="H22" s="677" t="s">
        <v>1420</v>
      </c>
      <c r="I22" s="749"/>
      <c r="J22" s="678"/>
      <c r="K22" s="677" t="s">
        <v>1420</v>
      </c>
      <c r="L22" s="749"/>
      <c r="M22" s="678"/>
    </row>
    <row r="23" spans="3:13" ht="12.75">
      <c r="C23" s="181"/>
      <c r="D23" s="747">
        <f>IF(AND('Źródła emisji'!D26="",'Źródła emisji'!F26=""),"",CONCATENATE('Źródła emisji'!D26," ",'Źródła emisji'!F26))</f>
      </c>
      <c r="E23" s="748"/>
      <c r="F23" s="679" t="s">
        <v>1420</v>
      </c>
      <c r="G23" s="679"/>
      <c r="H23" s="677" t="s">
        <v>1420</v>
      </c>
      <c r="I23" s="749"/>
      <c r="J23" s="678"/>
      <c r="K23" s="677" t="s">
        <v>1420</v>
      </c>
      <c r="L23" s="749"/>
      <c r="M23" s="678"/>
    </row>
    <row r="24" spans="3:14" ht="12.75">
      <c r="C24" s="181"/>
      <c r="D24" s="747">
        <f>IF(AND('Źródła emisji'!D27="",'Źródła emisji'!F27=""),"",CONCATENATE('Źródła emisji'!D27," ",'Źródła emisji'!F27))</f>
      </c>
      <c r="E24" s="748"/>
      <c r="F24" s="679" t="s">
        <v>1420</v>
      </c>
      <c r="G24" s="679"/>
      <c r="H24" s="677" t="s">
        <v>1420</v>
      </c>
      <c r="I24" s="749"/>
      <c r="J24" s="678"/>
      <c r="K24" s="677" t="s">
        <v>1420</v>
      </c>
      <c r="L24" s="749"/>
      <c r="M24" s="678"/>
      <c r="N24" s="76"/>
    </row>
    <row r="25" spans="3:14" ht="15" customHeight="1">
      <c r="C25" s="188" t="s">
        <v>1160</v>
      </c>
      <c r="D25" s="767" t="str">
        <f>Translations!$B$971</f>
        <v>Typy statków powietrznych z pkt 4(b)</v>
      </c>
      <c r="E25" s="768"/>
      <c r="F25" s="768"/>
      <c r="G25" s="768"/>
      <c r="H25" s="768"/>
      <c r="I25" s="768"/>
      <c r="J25" s="768"/>
      <c r="K25" s="768"/>
      <c r="L25" s="768"/>
      <c r="M25" s="768"/>
      <c r="N25" s="186"/>
    </row>
    <row r="26" spans="2:13" ht="32.25" customHeight="1">
      <c r="B26" s="64"/>
      <c r="C26" s="181"/>
      <c r="D26" s="688" t="str">
        <f>Translations!$B$224</f>
        <v>Ogólny typ (oznacznik typu statku powietrznego ICAO) i podtyp statku powietrznego</v>
      </c>
      <c r="E26" s="689"/>
      <c r="F26" s="690" t="str">
        <f>Translations!$B$225</f>
        <v>Metoda (A/B)</v>
      </c>
      <c r="G26" s="690"/>
      <c r="H26" s="688" t="str">
        <f>Translations!$B$226</f>
        <v>Źródło danych stosowane do określania ilości paliwa, o jaką uzupełniany jest zapas paliwa</v>
      </c>
      <c r="I26" s="750"/>
      <c r="J26" s="689"/>
      <c r="K26" s="688" t="str">
        <f>Translations!$B$227</f>
        <v>Metody przesyłania, przechowywania i odzyskiwania danych</v>
      </c>
      <c r="L26" s="750"/>
      <c r="M26" s="689"/>
    </row>
    <row r="27" spans="3:13" ht="12.75" customHeight="1">
      <c r="C27" s="181"/>
      <c r="D27" s="747">
        <f>IF(AND('Źródła emisji'!D36="",'Źródła emisji'!F36=""),"",CONCATENATE('Źródła emisji'!D36," ",'Źródła emisji'!F36))</f>
      </c>
      <c r="E27" s="748"/>
      <c r="F27" s="679" t="s">
        <v>1420</v>
      </c>
      <c r="G27" s="679"/>
      <c r="H27" s="677" t="s">
        <v>1420</v>
      </c>
      <c r="I27" s="749"/>
      <c r="J27" s="678"/>
      <c r="K27" s="677" t="s">
        <v>1420</v>
      </c>
      <c r="L27" s="749"/>
      <c r="M27" s="678"/>
    </row>
    <row r="28" spans="3:13" ht="12.75">
      <c r="C28" s="181"/>
      <c r="D28" s="747">
        <f>IF(AND('Źródła emisji'!D37="",'Źródła emisji'!F37=""),"",CONCATENATE('Źródła emisji'!D37," ",'Źródła emisji'!F37))</f>
      </c>
      <c r="E28" s="748"/>
      <c r="F28" s="679" t="s">
        <v>1420</v>
      </c>
      <c r="G28" s="679"/>
      <c r="H28" s="677" t="s">
        <v>1420</v>
      </c>
      <c r="I28" s="749"/>
      <c r="J28" s="678"/>
      <c r="K28" s="677" t="s">
        <v>1420</v>
      </c>
      <c r="L28" s="749"/>
      <c r="M28" s="678"/>
    </row>
    <row r="29" spans="3:13" ht="12.75">
      <c r="C29" s="181"/>
      <c r="D29" s="747">
        <f>IF(AND('Źródła emisji'!D38="",'Źródła emisji'!F38=""),"",CONCATENATE('Źródła emisji'!D38," ",'Źródła emisji'!F38))</f>
      </c>
      <c r="E29" s="748"/>
      <c r="F29" s="679" t="s">
        <v>1420</v>
      </c>
      <c r="G29" s="679"/>
      <c r="H29" s="677" t="s">
        <v>1420</v>
      </c>
      <c r="I29" s="749"/>
      <c r="J29" s="678"/>
      <c r="K29" s="677" t="s">
        <v>1420</v>
      </c>
      <c r="L29" s="749"/>
      <c r="M29" s="678"/>
    </row>
    <row r="30" spans="3:13" ht="12.75">
      <c r="C30" s="181"/>
      <c r="D30" s="747">
        <f>IF(AND('Źródła emisji'!D39="",'Źródła emisji'!F39=""),"",CONCATENATE('Źródła emisji'!D39," ",'Źródła emisji'!F39))</f>
      </c>
      <c r="E30" s="748"/>
      <c r="F30" s="679" t="s">
        <v>1420</v>
      </c>
      <c r="G30" s="679"/>
      <c r="H30" s="677" t="s">
        <v>1420</v>
      </c>
      <c r="I30" s="749"/>
      <c r="J30" s="678"/>
      <c r="K30" s="677" t="s">
        <v>1420</v>
      </c>
      <c r="L30" s="749"/>
      <c r="M30" s="678"/>
    </row>
    <row r="31" spans="3:13" ht="12.75">
      <c r="C31" s="181"/>
      <c r="D31" s="747">
        <f>IF(AND('Źródła emisji'!D40="",'Źródła emisji'!F40=""),"",CONCATENATE('Źródła emisji'!D40," ",'Źródła emisji'!F40))</f>
      </c>
      <c r="E31" s="748"/>
      <c r="F31" s="679" t="s">
        <v>1420</v>
      </c>
      <c r="G31" s="679"/>
      <c r="H31" s="677" t="s">
        <v>1420</v>
      </c>
      <c r="I31" s="749"/>
      <c r="J31" s="678"/>
      <c r="K31" s="677" t="s">
        <v>1420</v>
      </c>
      <c r="L31" s="749"/>
      <c r="M31" s="678"/>
    </row>
    <row r="32" spans="3:13" ht="12.75">
      <c r="C32" s="181"/>
      <c r="D32" s="747">
        <f>IF(AND('Źródła emisji'!D41="",'Źródła emisji'!F41=""),"",CONCATENATE('Źródła emisji'!D41," ",'Źródła emisji'!F41))</f>
      </c>
      <c r="E32" s="748"/>
      <c r="F32" s="679" t="s">
        <v>1420</v>
      </c>
      <c r="G32" s="679"/>
      <c r="H32" s="677" t="s">
        <v>1420</v>
      </c>
      <c r="I32" s="749"/>
      <c r="J32" s="678"/>
      <c r="K32" s="677" t="s">
        <v>1420</v>
      </c>
      <c r="L32" s="749"/>
      <c r="M32" s="678"/>
    </row>
    <row r="33" spans="3:13" ht="12.75">
      <c r="C33" s="181"/>
      <c r="D33" s="747">
        <f>IF(AND('Źródła emisji'!D42="",'Źródła emisji'!F42=""),"",CONCATENATE('Źródła emisji'!D42," ",'Źródła emisji'!F42))</f>
      </c>
      <c r="E33" s="748"/>
      <c r="F33" s="679" t="s">
        <v>1420</v>
      </c>
      <c r="G33" s="679"/>
      <c r="H33" s="677" t="s">
        <v>1420</v>
      </c>
      <c r="I33" s="749"/>
      <c r="J33" s="678"/>
      <c r="K33" s="677" t="s">
        <v>1420</v>
      </c>
      <c r="L33" s="749"/>
      <c r="M33" s="678"/>
    </row>
    <row r="34" spans="3:13" ht="12.75">
      <c r="C34" s="181"/>
      <c r="D34" s="747">
        <f>IF(AND('Źródła emisji'!D43="",'Źródła emisji'!F43=""),"",CONCATENATE('Źródła emisji'!D43," ",'Źródła emisji'!F43))</f>
      </c>
      <c r="E34" s="748"/>
      <c r="F34" s="679" t="s">
        <v>1420</v>
      </c>
      <c r="G34" s="679"/>
      <c r="H34" s="677" t="s">
        <v>1420</v>
      </c>
      <c r="I34" s="749"/>
      <c r="J34" s="678"/>
      <c r="K34" s="677" t="s">
        <v>1420</v>
      </c>
      <c r="L34" s="749"/>
      <c r="M34" s="678"/>
    </row>
    <row r="35" spans="3:13" ht="12.75">
      <c r="C35" s="181"/>
      <c r="D35" s="747">
        <f>IF(AND('Źródła emisji'!D44="",'Źródła emisji'!F44=""),"",CONCATENATE('Źródła emisji'!D44," ",'Źródła emisji'!F44))</f>
      </c>
      <c r="E35" s="748"/>
      <c r="F35" s="679" t="s">
        <v>1420</v>
      </c>
      <c r="G35" s="679"/>
      <c r="H35" s="677" t="s">
        <v>1420</v>
      </c>
      <c r="I35" s="749"/>
      <c r="J35" s="678"/>
      <c r="K35" s="677" t="s">
        <v>1420</v>
      </c>
      <c r="L35" s="749"/>
      <c r="M35" s="678"/>
    </row>
    <row r="36" spans="3:14" ht="12.75">
      <c r="C36" s="181"/>
      <c r="D36" s="747">
        <f>IF(AND('Źródła emisji'!D45="",'Źródła emisji'!F45=""),"",CONCATENATE('Źródła emisji'!D45," ",'Źródła emisji'!F45))</f>
      </c>
      <c r="E36" s="748"/>
      <c r="F36" s="679" t="s">
        <v>1420</v>
      </c>
      <c r="G36" s="679"/>
      <c r="H36" s="677" t="s">
        <v>1420</v>
      </c>
      <c r="I36" s="749"/>
      <c r="J36" s="678"/>
      <c r="K36" s="677" t="s">
        <v>1420</v>
      </c>
      <c r="L36" s="749"/>
      <c r="M36" s="678"/>
      <c r="N36" s="76"/>
    </row>
    <row r="37" spans="3:15" ht="25.5" customHeight="1">
      <c r="C37" s="98"/>
      <c r="D37" s="681"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37" s="743"/>
      <c r="F37" s="743"/>
      <c r="G37" s="743"/>
      <c r="H37" s="743"/>
      <c r="I37" s="743"/>
      <c r="J37" s="743"/>
      <c r="K37" s="743"/>
      <c r="L37" s="743"/>
      <c r="M37" s="743"/>
      <c r="N37" s="367"/>
      <c r="O37" s="93"/>
    </row>
    <row r="38" spans="3:15" ht="12.75" customHeight="1">
      <c r="C38" s="98"/>
      <c r="D38" s="766" t="str">
        <f>Translations!$B$972</f>
        <v>Następnie wzory podane w rzędzie C muszą zostać poprawione w celu wskazania właściwego typu statku powietrznego w pkt 4 (a) i 4(b).</v>
      </c>
      <c r="E38" s="766"/>
      <c r="F38" s="766"/>
      <c r="G38" s="766"/>
      <c r="H38" s="766"/>
      <c r="I38" s="766"/>
      <c r="J38" s="766"/>
      <c r="K38" s="766"/>
      <c r="L38" s="766"/>
      <c r="M38" s="766"/>
      <c r="N38" s="367"/>
      <c r="O38" s="93"/>
    </row>
    <row r="39" spans="3:15" ht="12.75">
      <c r="C39" s="98"/>
      <c r="D39" s="683" t="str">
        <f>Translations!$B$187</f>
        <v>Wykaz należy przedstawić jako osobny arkusz wyłącznie w przypadku bardzo dużej floty.</v>
      </c>
      <c r="E39" s="752"/>
      <c r="F39" s="752"/>
      <c r="G39" s="752"/>
      <c r="H39" s="752"/>
      <c r="I39" s="752"/>
      <c r="J39" s="752"/>
      <c r="K39" s="752"/>
      <c r="L39" s="752"/>
      <c r="M39" s="752"/>
      <c r="N39" s="368"/>
      <c r="O39" s="93"/>
    </row>
    <row r="40" spans="3:14" ht="12.75">
      <c r="C40" s="181"/>
      <c r="D40" s="111"/>
      <c r="E40" s="111"/>
      <c r="F40" s="111"/>
      <c r="G40" s="111"/>
      <c r="H40" s="111"/>
      <c r="I40" s="111"/>
      <c r="J40" s="111"/>
      <c r="K40" s="111"/>
      <c r="L40" s="111"/>
      <c r="M40" s="111"/>
      <c r="N40" s="186"/>
    </row>
    <row r="41" spans="2:14" ht="30" customHeight="1">
      <c r="B41" s="64"/>
      <c r="C41" s="188" t="s">
        <v>258</v>
      </c>
      <c r="D41" s="756" t="str">
        <f>Translations!$B$229</f>
        <v>Jeżeli wybrana metodyka (metoda A lub metoda B) nie jest stosowana w przypadku wszystkich typów statków powietrznych, w poniższym polu należy podać uzasadnienie takiego podejścia.</v>
      </c>
      <c r="E41" s="756"/>
      <c r="F41" s="756"/>
      <c r="G41" s="756"/>
      <c r="H41" s="756"/>
      <c r="I41" s="756"/>
      <c r="J41" s="756"/>
      <c r="K41" s="756"/>
      <c r="L41" s="756"/>
      <c r="M41" s="756"/>
      <c r="N41" s="183"/>
    </row>
    <row r="42" spans="3:14" ht="12.75">
      <c r="C42" s="188"/>
      <c r="D42" s="182"/>
      <c r="E42" s="182"/>
      <c r="F42" s="182"/>
      <c r="G42" s="182"/>
      <c r="H42" s="182"/>
      <c r="I42" s="182"/>
      <c r="J42" s="182"/>
      <c r="K42" s="182"/>
      <c r="L42" s="182"/>
      <c r="M42" s="182"/>
      <c r="N42" s="182"/>
    </row>
    <row r="43" spans="2:14" ht="25.5" customHeight="1">
      <c r="B43" s="64"/>
      <c r="C43" s="181"/>
      <c r="D43" s="755"/>
      <c r="E43" s="755"/>
      <c r="F43" s="755"/>
      <c r="G43" s="755"/>
      <c r="H43" s="755"/>
      <c r="I43" s="755"/>
      <c r="J43" s="755"/>
      <c r="K43" s="755"/>
      <c r="L43" s="755"/>
      <c r="M43" s="755"/>
      <c r="N43" s="186"/>
    </row>
    <row r="44" spans="3:14" ht="12.75">
      <c r="C44" s="82"/>
      <c r="D44" s="182"/>
      <c r="E44" s="182"/>
      <c r="F44" s="182"/>
      <c r="G44" s="182"/>
      <c r="H44" s="182"/>
      <c r="I44" s="182"/>
      <c r="J44" s="182"/>
      <c r="K44" s="182"/>
      <c r="L44" s="182"/>
      <c r="M44" s="182"/>
      <c r="N44" s="182"/>
    </row>
    <row r="45" spans="1:15" s="192" customFormat="1" ht="30" customHeight="1">
      <c r="A45" s="191"/>
      <c r="B45" s="189"/>
      <c r="C45" s="190" t="s">
        <v>296</v>
      </c>
      <c r="D45" s="754" t="str">
        <f>Translations!$B$231</f>
        <v>Proszę podać szczegółowe informacje dotyczące procedury, która zostanie zastosowana w celu określenia metodyki monitorowania dla dodatkowych typów statków powietrznych.</v>
      </c>
      <c r="E45" s="524"/>
      <c r="F45" s="524"/>
      <c r="G45" s="524"/>
      <c r="H45" s="524"/>
      <c r="I45" s="524"/>
      <c r="J45" s="524"/>
      <c r="K45" s="524"/>
      <c r="L45" s="524"/>
      <c r="M45" s="524"/>
      <c r="N45" s="371"/>
      <c r="O45" s="191"/>
    </row>
    <row r="46" spans="1:15" s="196" customFormat="1" ht="51.75" customHeight="1">
      <c r="A46" s="375"/>
      <c r="B46" s="193"/>
      <c r="C46" s="190"/>
      <c r="D46" s="664" t="str">
        <f>Translations!$B$973</f>
        <v>O ile niniejszy plan monitorowania określa ogólnie metodykę monitorowania dla statków powietrznych, które w czasie składania planu monitorowania właściwemu organowi znajdują się już we flocie operatora [zob. punkt 4(a) i 4(b)], konieczna jest określona procedura w celu zagwarantowania, że wszelkie dodatkowe statki powietrzne, których eksploatację przewiduje się, (np. wymienione w punkcie 4(c) i 4(d)), również będą prawidłowo monitorowane. Pozycje określone poniżej powinny zapewnić określenie metodyki monitorowania dla każdego typu eksploatowanego statku powietrznego.</v>
      </c>
      <c r="E46" s="665"/>
      <c r="F46" s="665"/>
      <c r="G46" s="665"/>
      <c r="H46" s="665"/>
      <c r="I46" s="665"/>
      <c r="J46" s="665"/>
      <c r="K46" s="665"/>
      <c r="L46" s="665"/>
      <c r="M46" s="665"/>
      <c r="N46" s="194"/>
      <c r="O46" s="195"/>
    </row>
    <row r="47" spans="1:15" s="196" customFormat="1" ht="12.75" customHeight="1">
      <c r="A47" s="375"/>
      <c r="C47" s="197"/>
      <c r="D47" s="675" t="str">
        <f>Translations!$B$194</f>
        <v>Nazwa procedury</v>
      </c>
      <c r="E47" s="731"/>
      <c r="F47" s="751"/>
      <c r="G47" s="751"/>
      <c r="H47" s="751"/>
      <c r="I47" s="751"/>
      <c r="J47" s="751"/>
      <c r="K47" s="751"/>
      <c r="L47" s="751"/>
      <c r="M47" s="751"/>
      <c r="N47" s="173"/>
      <c r="O47" s="198"/>
    </row>
    <row r="48" spans="1:15" s="196" customFormat="1" ht="12.75" customHeight="1">
      <c r="A48" s="375"/>
      <c r="C48" s="197"/>
      <c r="D48" s="675" t="str">
        <f>Translations!$B$195</f>
        <v>Odniesienie do procedury</v>
      </c>
      <c r="E48" s="731"/>
      <c r="F48" s="751"/>
      <c r="G48" s="751"/>
      <c r="H48" s="751"/>
      <c r="I48" s="751"/>
      <c r="J48" s="751"/>
      <c r="K48" s="751"/>
      <c r="L48" s="751"/>
      <c r="M48" s="751"/>
      <c r="N48" s="173"/>
      <c r="O48" s="198"/>
    </row>
    <row r="49" spans="1:15" s="196" customFormat="1" ht="38.25" customHeight="1">
      <c r="A49" s="375"/>
      <c r="B49" s="199"/>
      <c r="C49" s="197"/>
      <c r="D49" s="675" t="str">
        <f>Translations!$B$197</f>
        <v>Krótki opis procedury</v>
      </c>
      <c r="E49" s="731"/>
      <c r="F49" s="751"/>
      <c r="G49" s="751"/>
      <c r="H49" s="751"/>
      <c r="I49" s="751"/>
      <c r="J49" s="751"/>
      <c r="K49" s="751"/>
      <c r="L49" s="751"/>
      <c r="M49" s="751"/>
      <c r="N49" s="173"/>
      <c r="O49" s="198"/>
    </row>
    <row r="50" spans="1:15" s="196" customFormat="1" ht="25.5" customHeight="1">
      <c r="A50" s="375"/>
      <c r="B50" s="199"/>
      <c r="C50" s="197"/>
      <c r="D50" s="675" t="str">
        <f>Translations!$B$198</f>
        <v>Stanowisko lub departament odpowiedzialny za zarządzanie danymi</v>
      </c>
      <c r="E50" s="731"/>
      <c r="F50" s="751"/>
      <c r="G50" s="751"/>
      <c r="H50" s="751"/>
      <c r="I50" s="751"/>
      <c r="J50" s="751"/>
      <c r="K50" s="751"/>
      <c r="L50" s="751"/>
      <c r="M50" s="751"/>
      <c r="N50" s="173"/>
      <c r="O50" s="198"/>
    </row>
    <row r="51" spans="1:15" s="196" customFormat="1" ht="12.75" customHeight="1">
      <c r="A51" s="375"/>
      <c r="B51" s="199"/>
      <c r="C51" s="197"/>
      <c r="D51" s="675" t="str">
        <f>Translations!$B$199</f>
        <v>Miejsce przechowywania danych</v>
      </c>
      <c r="E51" s="731"/>
      <c r="F51" s="751"/>
      <c r="G51" s="751"/>
      <c r="H51" s="751"/>
      <c r="I51" s="751"/>
      <c r="J51" s="751"/>
      <c r="K51" s="751"/>
      <c r="L51" s="751"/>
      <c r="M51" s="751"/>
      <c r="N51" s="173"/>
      <c r="O51" s="198"/>
    </row>
    <row r="52" spans="1:15" s="196" customFormat="1" ht="25.5" customHeight="1">
      <c r="A52" s="375"/>
      <c r="B52" s="199"/>
      <c r="C52" s="197"/>
      <c r="D52" s="675" t="str">
        <f>Translations!$B$233</f>
        <v>Nazwa wykorzystywanego systemu (jeżeli dotyczy)</v>
      </c>
      <c r="E52" s="731"/>
      <c r="F52" s="751"/>
      <c r="G52" s="751"/>
      <c r="H52" s="751"/>
      <c r="I52" s="751"/>
      <c r="J52" s="751"/>
      <c r="K52" s="751"/>
      <c r="L52" s="751"/>
      <c r="M52" s="751"/>
      <c r="N52" s="173"/>
      <c r="O52" s="198"/>
    </row>
    <row r="53" spans="2:15" ht="12.75">
      <c r="B53" s="64"/>
      <c r="C53" s="98"/>
      <c r="D53" s="615"/>
      <c r="E53" s="615"/>
      <c r="F53" s="615"/>
      <c r="G53" s="615"/>
      <c r="H53" s="615"/>
      <c r="I53" s="615"/>
      <c r="J53" s="117"/>
      <c r="K53" s="117"/>
      <c r="L53" s="117"/>
      <c r="M53" s="117"/>
      <c r="N53" s="117"/>
      <c r="O53" s="93"/>
    </row>
    <row r="54" spans="2:14" ht="25.5" customHeight="1">
      <c r="B54" s="64"/>
      <c r="C54" s="188" t="s">
        <v>260</v>
      </c>
      <c r="D54" s="765" t="str">
        <f>Translations!$B$234</f>
        <v>Poniższą tabelę proszę uzupełnić informacjami dotyczącymi systemów i procedur monitorowania zużycia paliwa na jeden lot zarówno w posiadanych, jak i dzierżawionych statkach powietrznych.</v>
      </c>
      <c r="E54" s="765"/>
      <c r="F54" s="765"/>
      <c r="G54" s="765"/>
      <c r="H54" s="765"/>
      <c r="I54" s="765"/>
      <c r="J54" s="765"/>
      <c r="K54" s="765"/>
      <c r="L54" s="765"/>
      <c r="M54" s="765"/>
      <c r="N54" s="200"/>
    </row>
    <row r="55" spans="2:13" ht="25.5" customHeight="1">
      <c r="B55" s="64"/>
      <c r="C55" s="82"/>
      <c r="D55" s="664" t="str">
        <f>Translations!$B$974</f>
        <v>Procedura musi zawierać dane źródłowe, które będą wykorzystywane, czas odczytywania urządzeń pomiarowych paliwa w zbiornikach, opis przyrządów pomiarowych, jeżeli dotyczy, oraz procedury rejestrowania, odzyskiwania, przesyłania i przechowywania informacji.</v>
      </c>
      <c r="E55" s="665"/>
      <c r="F55" s="665"/>
      <c r="G55" s="665"/>
      <c r="H55" s="665"/>
      <c r="I55" s="665"/>
      <c r="J55" s="665"/>
      <c r="K55" s="665"/>
      <c r="L55" s="665"/>
      <c r="M55" s="665"/>
    </row>
    <row r="56" spans="3:14" ht="12.75" customHeight="1">
      <c r="C56" s="148"/>
      <c r="D56" s="675" t="str">
        <f>Translations!$B$194</f>
        <v>Nazwa procedury</v>
      </c>
      <c r="E56" s="676"/>
      <c r="F56" s="722"/>
      <c r="G56" s="723"/>
      <c r="H56" s="723"/>
      <c r="I56" s="723"/>
      <c r="J56" s="723"/>
      <c r="K56" s="723"/>
      <c r="L56" s="653"/>
      <c r="M56" s="623"/>
      <c r="N56" s="153"/>
    </row>
    <row r="57" spans="3:14" ht="12.75" customHeight="1">
      <c r="C57" s="148"/>
      <c r="D57" s="675" t="str">
        <f>Translations!$B$195</f>
        <v>Odniesienie do procedury</v>
      </c>
      <c r="E57" s="676"/>
      <c r="F57" s="722"/>
      <c r="G57" s="723"/>
      <c r="H57" s="723"/>
      <c r="I57" s="723"/>
      <c r="J57" s="723"/>
      <c r="K57" s="723"/>
      <c r="L57" s="653"/>
      <c r="M57" s="623"/>
      <c r="N57" s="153"/>
    </row>
    <row r="58" spans="2:14" ht="38.25" customHeight="1">
      <c r="B58" s="64"/>
      <c r="C58" s="148"/>
      <c r="D58" s="675" t="str">
        <f>Translations!$B$197</f>
        <v>Krótki opis procedury</v>
      </c>
      <c r="E58" s="676"/>
      <c r="F58" s="722"/>
      <c r="G58" s="723"/>
      <c r="H58" s="723"/>
      <c r="I58" s="723"/>
      <c r="J58" s="723"/>
      <c r="K58" s="723"/>
      <c r="L58" s="622"/>
      <c r="M58" s="777"/>
      <c r="N58" s="153"/>
    </row>
    <row r="59" spans="2:14" ht="22.5" customHeight="1">
      <c r="B59" s="64"/>
      <c r="C59" s="148"/>
      <c r="D59" s="675" t="str">
        <f>Translations!$B$198</f>
        <v>Stanowisko lub departament odpowiedzialny za zarządzanie danymi</v>
      </c>
      <c r="E59" s="676"/>
      <c r="F59" s="722"/>
      <c r="G59" s="723"/>
      <c r="H59" s="723"/>
      <c r="I59" s="723"/>
      <c r="J59" s="723"/>
      <c r="K59" s="723"/>
      <c r="L59" s="653"/>
      <c r="M59" s="623"/>
      <c r="N59" s="153"/>
    </row>
    <row r="60" spans="2:14" ht="12.75" customHeight="1">
      <c r="B60" s="64"/>
      <c r="C60" s="148"/>
      <c r="D60" s="675" t="str">
        <f>Translations!$B$199</f>
        <v>Miejsce przechowywania danych</v>
      </c>
      <c r="E60" s="676"/>
      <c r="F60" s="722"/>
      <c r="G60" s="723"/>
      <c r="H60" s="723"/>
      <c r="I60" s="723"/>
      <c r="J60" s="723"/>
      <c r="K60" s="723"/>
      <c r="L60" s="653"/>
      <c r="M60" s="623"/>
      <c r="N60" s="153"/>
    </row>
    <row r="61" spans="2:14" ht="25.5" customHeight="1">
      <c r="B61" s="64"/>
      <c r="C61" s="148"/>
      <c r="D61" s="675" t="str">
        <f>Translations!$B$233</f>
        <v>Nazwa wykorzystywanego systemu (jeżeli dotyczy)</v>
      </c>
      <c r="E61" s="676"/>
      <c r="F61" s="722"/>
      <c r="G61" s="723"/>
      <c r="H61" s="723"/>
      <c r="I61" s="723"/>
      <c r="J61" s="723"/>
      <c r="K61" s="723"/>
      <c r="L61" s="653"/>
      <c r="M61" s="623"/>
      <c r="N61" s="153"/>
    </row>
    <row r="62" spans="3:13" ht="12.75">
      <c r="C62" s="82"/>
      <c r="D62" s="149"/>
      <c r="E62" s="149"/>
      <c r="F62" s="150"/>
      <c r="G62" s="150"/>
      <c r="H62" s="150"/>
      <c r="I62" s="150"/>
      <c r="J62" s="150"/>
      <c r="K62" s="150"/>
      <c r="L62" s="150"/>
      <c r="M62" s="150"/>
    </row>
    <row r="63" spans="3:14" ht="25.5" customHeight="1">
      <c r="C63" s="188" t="s">
        <v>667</v>
      </c>
      <c r="D63" s="508" t="str">
        <f>Translations!$B$975</f>
        <v>Proszę określić podstawową metodę pomiaru gęstości stosowaną w odniesieniu do uzupełnianego paliwa oraz paliwa w zbiornikach dla każdego typu statku powietrznego.</v>
      </c>
      <c r="E63" s="508"/>
      <c r="F63" s="508"/>
      <c r="G63" s="508"/>
      <c r="H63" s="508"/>
      <c r="I63" s="508"/>
      <c r="J63" s="508"/>
      <c r="K63" s="508"/>
      <c r="L63" s="508"/>
      <c r="M63" s="508"/>
      <c r="N63" s="83"/>
    </row>
    <row r="64" spans="2:14" ht="12.75" customHeight="1">
      <c r="B64" s="64"/>
      <c r="C64" s="188"/>
      <c r="D64" s="664" t="str">
        <f>Translations!$B$976</f>
        <v>Operator statków powietrznych wykorzysta gęstość paliwa, która jest stosowana do celów operacyjnych i bezpieczeństwa. Może to być gęstość lub standardowa 0,8 kg/l.</v>
      </c>
      <c r="E64" s="665"/>
      <c r="F64" s="665"/>
      <c r="G64" s="665"/>
      <c r="H64" s="665"/>
      <c r="I64" s="665"/>
      <c r="J64" s="665"/>
      <c r="K64" s="665"/>
      <c r="L64" s="665"/>
      <c r="M64" s="665"/>
      <c r="N64" s="157"/>
    </row>
    <row r="65" spans="2:14" ht="4.5" customHeight="1">
      <c r="B65" s="64"/>
      <c r="C65" s="181"/>
      <c r="D65" s="416"/>
      <c r="E65" s="426"/>
      <c r="F65" s="426"/>
      <c r="G65" s="426"/>
      <c r="H65" s="426"/>
      <c r="I65" s="426"/>
      <c r="J65" s="426"/>
      <c r="K65" s="426"/>
      <c r="L65" s="426"/>
      <c r="M65" s="426"/>
      <c r="N65" s="185"/>
    </row>
    <row r="66" spans="3:14" ht="15" customHeight="1">
      <c r="C66" s="188" t="s">
        <v>1165</v>
      </c>
      <c r="D66" s="767" t="str">
        <f>Translations!$B$970</f>
        <v>Typy statków powietrznych z pkt 4(a)</v>
      </c>
      <c r="E66" s="768"/>
      <c r="F66" s="768"/>
      <c r="G66" s="768"/>
      <c r="H66" s="768"/>
      <c r="I66" s="768"/>
      <c r="J66" s="768"/>
      <c r="K66" s="768"/>
      <c r="L66" s="768"/>
      <c r="M66" s="768"/>
      <c r="N66" s="186"/>
    </row>
    <row r="67" spans="2:15" ht="38.25" customHeight="1">
      <c r="B67" s="64"/>
      <c r="C67" s="188"/>
      <c r="D67" s="688" t="str">
        <f>Translations!$B$238</f>
        <v>Ogólny typ (oznacznik typu statku powietrznego ICAO) i podtyp statku powietrznego</v>
      </c>
      <c r="E67" s="689"/>
      <c r="F67" s="690" t="str">
        <f>Translations!$B$239</f>
        <v>Metoda stosowana do określania wartości gęstości rzeczywistej uzupełnianego paliwa</v>
      </c>
      <c r="G67" s="690"/>
      <c r="H67" s="690" t="str">
        <f>Translations!$B$240</f>
        <v>Metoda stosowana do określania wartości gęstości rzeczywistej w zbiornikach</v>
      </c>
      <c r="I67" s="690"/>
      <c r="J67" s="744" t="str">
        <f>Translations!$B$241</f>
        <v>Uzasadnienie stosowania wartości standardowej, jeżeli dokonanie pomiaru nie jest możliwe, oraz inne uwagi</v>
      </c>
      <c r="K67" s="745"/>
      <c r="L67" s="745"/>
      <c r="M67" s="746"/>
      <c r="N67" s="201"/>
      <c r="O67" s="202" t="s">
        <v>1204</v>
      </c>
    </row>
    <row r="68" spans="3:15" ht="12.75">
      <c r="C68" s="188"/>
      <c r="D68" s="747">
        <f>IF(AND('Źródła emisji'!D18="",'Źródła emisji'!F18=""),"",CONCATENATE('Źródła emisji'!D18," ",'Źródła emisji'!F18))</f>
      </c>
      <c r="E68" s="748"/>
      <c r="F68" s="677" t="s">
        <v>1420</v>
      </c>
      <c r="G68" s="678"/>
      <c r="H68" s="677" t="s">
        <v>1420</v>
      </c>
      <c r="I68" s="678"/>
      <c r="J68" s="722"/>
      <c r="K68" s="723"/>
      <c r="L68" s="723"/>
      <c r="M68" s="724"/>
      <c r="N68" s="174"/>
      <c r="O68" s="203" t="b">
        <f aca="true" t="shared" si="0" ref="O68:O77">OR(AND(NOT(ISBLANK(F68)),F68=INDEX(DensMethod,4)),AND(NOT(ISBLANK(H68)),H68=INDEX(DensMethod,4)))</f>
        <v>0</v>
      </c>
    </row>
    <row r="69" spans="3:15" ht="12.75">
      <c r="C69" s="188"/>
      <c r="D69" s="747">
        <f>IF(AND('Źródła emisji'!D19="",'Źródła emisji'!F19=""),"",CONCATENATE('Źródła emisji'!D19," ",'Źródła emisji'!F19))</f>
      </c>
      <c r="E69" s="748"/>
      <c r="F69" s="677" t="s">
        <v>1420</v>
      </c>
      <c r="G69" s="678"/>
      <c r="H69" s="677" t="s">
        <v>1420</v>
      </c>
      <c r="I69" s="678"/>
      <c r="J69" s="722"/>
      <c r="K69" s="723"/>
      <c r="L69" s="723"/>
      <c r="M69" s="724"/>
      <c r="N69" s="174"/>
      <c r="O69" s="203" t="b">
        <f t="shared" si="0"/>
        <v>0</v>
      </c>
    </row>
    <row r="70" spans="3:15" ht="12.75">
      <c r="C70" s="188"/>
      <c r="D70" s="747">
        <f>IF(AND('Źródła emisji'!D20="",'Źródła emisji'!F20=""),"",CONCATENATE('Źródła emisji'!D20," ",'Źródła emisji'!F20))</f>
      </c>
      <c r="E70" s="748"/>
      <c r="F70" s="677" t="s">
        <v>1420</v>
      </c>
      <c r="G70" s="678"/>
      <c r="H70" s="677" t="s">
        <v>1420</v>
      </c>
      <c r="I70" s="678"/>
      <c r="J70" s="722"/>
      <c r="K70" s="723"/>
      <c r="L70" s="723"/>
      <c r="M70" s="724"/>
      <c r="N70" s="174"/>
      <c r="O70" s="203" t="b">
        <f t="shared" si="0"/>
        <v>0</v>
      </c>
    </row>
    <row r="71" spans="3:15" ht="12.75">
      <c r="C71" s="188"/>
      <c r="D71" s="747">
        <f>IF(AND('Źródła emisji'!D21="",'Źródła emisji'!F21=""),"",CONCATENATE('Źródła emisji'!D21," ",'Źródła emisji'!F21))</f>
      </c>
      <c r="E71" s="748"/>
      <c r="F71" s="677" t="s">
        <v>1420</v>
      </c>
      <c r="G71" s="678"/>
      <c r="H71" s="677" t="s">
        <v>1420</v>
      </c>
      <c r="I71" s="678"/>
      <c r="J71" s="722"/>
      <c r="K71" s="723"/>
      <c r="L71" s="723"/>
      <c r="M71" s="724"/>
      <c r="N71" s="174"/>
      <c r="O71" s="203" t="b">
        <f t="shared" si="0"/>
        <v>0</v>
      </c>
    </row>
    <row r="72" spans="3:15" ht="12.75">
      <c r="C72" s="188"/>
      <c r="D72" s="747">
        <f>IF(AND('Źródła emisji'!D22="",'Źródła emisji'!F22=""),"",CONCATENATE('Źródła emisji'!D22," ",'Źródła emisji'!F22))</f>
      </c>
      <c r="E72" s="748"/>
      <c r="F72" s="677" t="s">
        <v>1420</v>
      </c>
      <c r="G72" s="678"/>
      <c r="H72" s="677" t="s">
        <v>1420</v>
      </c>
      <c r="I72" s="678"/>
      <c r="J72" s="722"/>
      <c r="K72" s="723"/>
      <c r="L72" s="723"/>
      <c r="M72" s="724"/>
      <c r="N72" s="174"/>
      <c r="O72" s="203" t="b">
        <f t="shared" si="0"/>
        <v>0</v>
      </c>
    </row>
    <row r="73" spans="3:15" ht="12.75">
      <c r="C73" s="188"/>
      <c r="D73" s="747">
        <f>IF(AND('Źródła emisji'!D23="",'Źródła emisji'!F23=""),"",CONCATENATE('Źródła emisji'!D23," ",'Źródła emisji'!F23))</f>
      </c>
      <c r="E73" s="748"/>
      <c r="F73" s="677" t="s">
        <v>1420</v>
      </c>
      <c r="G73" s="678"/>
      <c r="H73" s="677" t="s">
        <v>1420</v>
      </c>
      <c r="I73" s="678"/>
      <c r="J73" s="722"/>
      <c r="K73" s="723"/>
      <c r="L73" s="723"/>
      <c r="M73" s="724"/>
      <c r="N73" s="174"/>
      <c r="O73" s="203" t="b">
        <f t="shared" si="0"/>
        <v>0</v>
      </c>
    </row>
    <row r="74" spans="3:15" ht="12.75">
      <c r="C74" s="188"/>
      <c r="D74" s="747">
        <f>IF(AND('Źródła emisji'!D24="",'Źródła emisji'!F24=""),"",CONCATENATE('Źródła emisji'!D24," ",'Źródła emisji'!F24))</f>
      </c>
      <c r="E74" s="748"/>
      <c r="F74" s="677" t="s">
        <v>1420</v>
      </c>
      <c r="G74" s="678"/>
      <c r="H74" s="677" t="s">
        <v>1420</v>
      </c>
      <c r="I74" s="678"/>
      <c r="J74" s="722"/>
      <c r="K74" s="723"/>
      <c r="L74" s="723"/>
      <c r="M74" s="724"/>
      <c r="N74" s="174"/>
      <c r="O74" s="203" t="b">
        <f t="shared" si="0"/>
        <v>0</v>
      </c>
    </row>
    <row r="75" spans="3:15" ht="12.75">
      <c r="C75" s="188"/>
      <c r="D75" s="747">
        <f>IF(AND('Źródła emisji'!D25="",'Źródła emisji'!F25=""),"",CONCATENATE('Źródła emisji'!D25," ",'Źródła emisji'!F25))</f>
      </c>
      <c r="E75" s="748"/>
      <c r="F75" s="677" t="s">
        <v>1420</v>
      </c>
      <c r="G75" s="678"/>
      <c r="H75" s="677" t="s">
        <v>1420</v>
      </c>
      <c r="I75" s="678"/>
      <c r="J75" s="722"/>
      <c r="K75" s="723"/>
      <c r="L75" s="723"/>
      <c r="M75" s="724"/>
      <c r="N75" s="174"/>
      <c r="O75" s="203" t="b">
        <f t="shared" si="0"/>
        <v>0</v>
      </c>
    </row>
    <row r="76" spans="3:15" ht="12.75">
      <c r="C76" s="188"/>
      <c r="D76" s="747">
        <f>IF(AND('Źródła emisji'!D26="",'Źródła emisji'!F26=""),"",CONCATENATE('Źródła emisji'!D26," ",'Źródła emisji'!F26))</f>
      </c>
      <c r="E76" s="748"/>
      <c r="F76" s="677" t="s">
        <v>1420</v>
      </c>
      <c r="G76" s="678"/>
      <c r="H76" s="677" t="s">
        <v>1420</v>
      </c>
      <c r="I76" s="678"/>
      <c r="J76" s="722"/>
      <c r="K76" s="723"/>
      <c r="L76" s="723"/>
      <c r="M76" s="724"/>
      <c r="N76" s="174"/>
      <c r="O76" s="203" t="b">
        <f t="shared" si="0"/>
        <v>0</v>
      </c>
    </row>
    <row r="77" spans="3:15" ht="12.75">
      <c r="C77" s="188"/>
      <c r="D77" s="747">
        <f>IF(AND('Źródła emisji'!D27="",'Źródła emisji'!F27=""),"",CONCATENATE('Źródła emisji'!D27," ",'Źródła emisji'!F27))</f>
      </c>
      <c r="E77" s="748"/>
      <c r="F77" s="677" t="s">
        <v>1420</v>
      </c>
      <c r="G77" s="678"/>
      <c r="H77" s="677" t="s">
        <v>1420</v>
      </c>
      <c r="I77" s="678"/>
      <c r="J77" s="722"/>
      <c r="K77" s="723"/>
      <c r="L77" s="723"/>
      <c r="M77" s="724"/>
      <c r="N77" s="174"/>
      <c r="O77" s="203" t="b">
        <f t="shared" si="0"/>
        <v>0</v>
      </c>
    </row>
    <row r="78" spans="2:14" ht="4.5" customHeight="1">
      <c r="B78" s="64"/>
      <c r="C78" s="181"/>
      <c r="D78" s="416"/>
      <c r="E78" s="426"/>
      <c r="F78" s="426"/>
      <c r="G78" s="426"/>
      <c r="H78" s="426"/>
      <c r="I78" s="426"/>
      <c r="J78" s="426"/>
      <c r="K78" s="426"/>
      <c r="L78" s="426"/>
      <c r="M78" s="426"/>
      <c r="N78" s="185"/>
    </row>
    <row r="79" spans="3:14" ht="15" customHeight="1">
      <c r="C79" s="188" t="s">
        <v>1166</v>
      </c>
      <c r="D79" s="767" t="str">
        <f>Translations!$B$971</f>
        <v>Typy statków powietrznych z pkt 4(b)</v>
      </c>
      <c r="E79" s="768"/>
      <c r="F79" s="768"/>
      <c r="G79" s="768"/>
      <c r="H79" s="768"/>
      <c r="I79" s="768"/>
      <c r="J79" s="768"/>
      <c r="K79" s="768"/>
      <c r="L79" s="768"/>
      <c r="M79" s="768"/>
      <c r="N79" s="186"/>
    </row>
    <row r="80" spans="2:15" ht="38.25" customHeight="1">
      <c r="B80" s="64"/>
      <c r="C80" s="188"/>
      <c r="D80" s="688" t="str">
        <f>Translations!$B$238</f>
        <v>Ogólny typ (oznacznik typu statku powietrznego ICAO) i podtyp statku powietrznego</v>
      </c>
      <c r="E80" s="689"/>
      <c r="F80" s="690" t="str">
        <f>Translations!$B$239</f>
        <v>Metoda stosowana do określania wartości gęstości rzeczywistej uzupełnianego paliwa</v>
      </c>
      <c r="G80" s="690"/>
      <c r="H80" s="690" t="str">
        <f>Translations!$B$240</f>
        <v>Metoda stosowana do określania wartości gęstości rzeczywistej w zbiornikach</v>
      </c>
      <c r="I80" s="690"/>
      <c r="J80" s="744" t="str">
        <f>Translations!$B$241</f>
        <v>Uzasadnienie stosowania wartości standardowej, jeżeli dokonanie pomiaru nie jest możliwe, oraz inne uwagi</v>
      </c>
      <c r="K80" s="745"/>
      <c r="L80" s="745"/>
      <c r="M80" s="746"/>
      <c r="N80" s="201"/>
      <c r="O80" s="202" t="s">
        <v>1204</v>
      </c>
    </row>
    <row r="81" spans="3:15" ht="12.75">
      <c r="C81" s="188"/>
      <c r="D81" s="747">
        <f>IF(AND('Źródła emisji'!D36="",'Źródła emisji'!F36=""),"",CONCATENATE('Źródła emisji'!D36," ",'Źródła emisji'!F36))</f>
      </c>
      <c r="E81" s="748"/>
      <c r="F81" s="677" t="s">
        <v>1420</v>
      </c>
      <c r="G81" s="678"/>
      <c r="H81" s="677" t="s">
        <v>1420</v>
      </c>
      <c r="I81" s="678"/>
      <c r="J81" s="722"/>
      <c r="K81" s="723"/>
      <c r="L81" s="723"/>
      <c r="M81" s="724"/>
      <c r="N81" s="174"/>
      <c r="O81" s="203" t="b">
        <f aca="true" t="shared" si="1" ref="O81:O90">OR(AND(NOT(ISBLANK(F81)),F81=INDEX(DensMethod,4)),AND(NOT(ISBLANK(H81)),H81=INDEX(DensMethod,4)))</f>
        <v>0</v>
      </c>
    </row>
    <row r="82" spans="3:15" ht="12.75">
      <c r="C82" s="188"/>
      <c r="D82" s="747">
        <f>IF(AND('Źródła emisji'!D37="",'Źródła emisji'!F37=""),"",CONCATENATE('Źródła emisji'!D37," ",'Źródła emisji'!F37))</f>
      </c>
      <c r="E82" s="748"/>
      <c r="F82" s="677" t="s">
        <v>1420</v>
      </c>
      <c r="G82" s="678"/>
      <c r="H82" s="677" t="s">
        <v>1420</v>
      </c>
      <c r="I82" s="678"/>
      <c r="J82" s="722"/>
      <c r="K82" s="723"/>
      <c r="L82" s="723"/>
      <c r="M82" s="724"/>
      <c r="N82" s="174"/>
      <c r="O82" s="203" t="b">
        <f t="shared" si="1"/>
        <v>0</v>
      </c>
    </row>
    <row r="83" spans="3:15" ht="12.75">
      <c r="C83" s="188"/>
      <c r="D83" s="747">
        <f>IF(AND('Źródła emisji'!D38="",'Źródła emisji'!F38=""),"",CONCATENATE('Źródła emisji'!D38," ",'Źródła emisji'!F38))</f>
      </c>
      <c r="E83" s="748"/>
      <c r="F83" s="677" t="s">
        <v>1420</v>
      </c>
      <c r="G83" s="678"/>
      <c r="H83" s="677" t="s">
        <v>1420</v>
      </c>
      <c r="I83" s="678"/>
      <c r="J83" s="722"/>
      <c r="K83" s="723"/>
      <c r="L83" s="723"/>
      <c r="M83" s="724"/>
      <c r="N83" s="174"/>
      <c r="O83" s="203" t="b">
        <f t="shared" si="1"/>
        <v>0</v>
      </c>
    </row>
    <row r="84" spans="3:15" ht="12.75">
      <c r="C84" s="188"/>
      <c r="D84" s="747">
        <f>IF(AND('Źródła emisji'!D39="",'Źródła emisji'!F39=""),"",CONCATENATE('Źródła emisji'!D39," ",'Źródła emisji'!F39))</f>
      </c>
      <c r="E84" s="748"/>
      <c r="F84" s="677" t="s">
        <v>1420</v>
      </c>
      <c r="G84" s="678"/>
      <c r="H84" s="677" t="s">
        <v>1420</v>
      </c>
      <c r="I84" s="678"/>
      <c r="J84" s="722"/>
      <c r="K84" s="723"/>
      <c r="L84" s="723"/>
      <c r="M84" s="724"/>
      <c r="N84" s="174"/>
      <c r="O84" s="203" t="b">
        <f t="shared" si="1"/>
        <v>0</v>
      </c>
    </row>
    <row r="85" spans="3:15" ht="12.75">
      <c r="C85" s="188"/>
      <c r="D85" s="747">
        <f>IF(AND('Źródła emisji'!D40="",'Źródła emisji'!F40=""),"",CONCATENATE('Źródła emisji'!D40," ",'Źródła emisji'!F40))</f>
      </c>
      <c r="E85" s="748"/>
      <c r="F85" s="677" t="s">
        <v>1420</v>
      </c>
      <c r="G85" s="678"/>
      <c r="H85" s="677" t="s">
        <v>1420</v>
      </c>
      <c r="I85" s="678"/>
      <c r="J85" s="722"/>
      <c r="K85" s="723"/>
      <c r="L85" s="723"/>
      <c r="M85" s="724"/>
      <c r="N85" s="174"/>
      <c r="O85" s="203" t="b">
        <f t="shared" si="1"/>
        <v>0</v>
      </c>
    </row>
    <row r="86" spans="3:15" ht="12.75">
      <c r="C86" s="188"/>
      <c r="D86" s="747">
        <f>IF(AND('Źródła emisji'!D41="",'Źródła emisji'!F41=""),"",CONCATENATE('Źródła emisji'!D41," ",'Źródła emisji'!F41))</f>
      </c>
      <c r="E86" s="748"/>
      <c r="F86" s="677" t="s">
        <v>1420</v>
      </c>
      <c r="G86" s="678"/>
      <c r="H86" s="677" t="s">
        <v>1420</v>
      </c>
      <c r="I86" s="678"/>
      <c r="J86" s="722"/>
      <c r="K86" s="723"/>
      <c r="L86" s="723"/>
      <c r="M86" s="724"/>
      <c r="N86" s="174"/>
      <c r="O86" s="203" t="b">
        <f t="shared" si="1"/>
        <v>0</v>
      </c>
    </row>
    <row r="87" spans="3:15" ht="12.75">
      <c r="C87" s="188"/>
      <c r="D87" s="747">
        <f>IF(AND('Źródła emisji'!D42="",'Źródła emisji'!F42=""),"",CONCATENATE('Źródła emisji'!D42," ",'Źródła emisji'!F42))</f>
      </c>
      <c r="E87" s="748"/>
      <c r="F87" s="677" t="s">
        <v>1420</v>
      </c>
      <c r="G87" s="678"/>
      <c r="H87" s="677" t="s">
        <v>1420</v>
      </c>
      <c r="I87" s="678"/>
      <c r="J87" s="722"/>
      <c r="K87" s="723"/>
      <c r="L87" s="723"/>
      <c r="M87" s="724"/>
      <c r="N87" s="174"/>
      <c r="O87" s="203" t="b">
        <f t="shared" si="1"/>
        <v>0</v>
      </c>
    </row>
    <row r="88" spans="3:15" ht="12.75">
      <c r="C88" s="188"/>
      <c r="D88" s="747">
        <f>IF(AND('Źródła emisji'!D43="",'Źródła emisji'!F43=""),"",CONCATENATE('Źródła emisji'!D43," ",'Źródła emisji'!F43))</f>
      </c>
      <c r="E88" s="748"/>
      <c r="F88" s="677" t="s">
        <v>1420</v>
      </c>
      <c r="G88" s="678"/>
      <c r="H88" s="677" t="s">
        <v>1420</v>
      </c>
      <c r="I88" s="678"/>
      <c r="J88" s="722"/>
      <c r="K88" s="723"/>
      <c r="L88" s="723"/>
      <c r="M88" s="724"/>
      <c r="N88" s="174"/>
      <c r="O88" s="203" t="b">
        <f t="shared" si="1"/>
        <v>0</v>
      </c>
    </row>
    <row r="89" spans="3:15" ht="12.75">
      <c r="C89" s="188"/>
      <c r="D89" s="747">
        <f>IF(AND('Źródła emisji'!D44="",'Źródła emisji'!F44=""),"",CONCATENATE('Źródła emisji'!D44," ",'Źródła emisji'!F44))</f>
      </c>
      <c r="E89" s="748"/>
      <c r="F89" s="677" t="s">
        <v>1420</v>
      </c>
      <c r="G89" s="678"/>
      <c r="H89" s="677" t="s">
        <v>1420</v>
      </c>
      <c r="I89" s="678"/>
      <c r="J89" s="722"/>
      <c r="K89" s="723"/>
      <c r="L89" s="723"/>
      <c r="M89" s="724"/>
      <c r="N89" s="174"/>
      <c r="O89" s="203" t="b">
        <f t="shared" si="1"/>
        <v>0</v>
      </c>
    </row>
    <row r="90" spans="3:15" ht="12.75">
      <c r="C90" s="188"/>
      <c r="D90" s="747">
        <f>IF(AND('Źródła emisji'!D45="",'Źródła emisji'!F45=""),"",CONCATENATE('Źródła emisji'!D45," ",'Źródła emisji'!F45))</f>
      </c>
      <c r="E90" s="748"/>
      <c r="F90" s="677" t="s">
        <v>1420</v>
      </c>
      <c r="G90" s="678"/>
      <c r="H90" s="677" t="s">
        <v>1420</v>
      </c>
      <c r="I90" s="678"/>
      <c r="J90" s="722"/>
      <c r="K90" s="723"/>
      <c r="L90" s="723"/>
      <c r="M90" s="724"/>
      <c r="N90" s="174"/>
      <c r="O90" s="203" t="b">
        <f t="shared" si="1"/>
        <v>0</v>
      </c>
    </row>
    <row r="91" spans="3:15" ht="25.5" customHeight="1">
      <c r="C91" s="98"/>
      <c r="D91" s="681"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91" s="743"/>
      <c r="F91" s="743"/>
      <c r="G91" s="743"/>
      <c r="H91" s="743"/>
      <c r="I91" s="743"/>
      <c r="J91" s="743"/>
      <c r="K91" s="743"/>
      <c r="L91" s="743"/>
      <c r="M91" s="743"/>
      <c r="N91" s="367"/>
      <c r="O91" s="93"/>
    </row>
    <row r="92" spans="3:15" ht="12.75" customHeight="1">
      <c r="C92" s="98"/>
      <c r="D92" s="766" t="str">
        <f>Translations!$B$838</f>
        <v>Thereafter the formulas in row C must be corrected in order to point to the correct aircraft type in section 4(a).</v>
      </c>
      <c r="E92" s="752"/>
      <c r="F92" s="752"/>
      <c r="G92" s="752"/>
      <c r="H92" s="752"/>
      <c r="I92" s="752"/>
      <c r="J92" s="752"/>
      <c r="K92" s="752"/>
      <c r="L92" s="752"/>
      <c r="M92" s="752"/>
      <c r="N92" s="367"/>
      <c r="O92" s="93"/>
    </row>
    <row r="93" spans="3:15" ht="12.75">
      <c r="C93" s="98"/>
      <c r="D93" s="683" t="str">
        <f>Translations!$B$187</f>
        <v>Wykaz należy przedstawić jako osobny arkusz wyłącznie w przypadku bardzo dużej floty.</v>
      </c>
      <c r="E93" s="752"/>
      <c r="F93" s="752"/>
      <c r="G93" s="752"/>
      <c r="H93" s="752"/>
      <c r="I93" s="752"/>
      <c r="J93" s="752"/>
      <c r="K93" s="752"/>
      <c r="L93" s="752"/>
      <c r="M93" s="752"/>
      <c r="N93" s="368"/>
      <c r="O93" s="93"/>
    </row>
    <row r="94" spans="3:12" ht="12.75">
      <c r="C94" s="102"/>
      <c r="D94" s="204"/>
      <c r="E94" s="204"/>
      <c r="F94" s="204"/>
      <c r="G94" s="204"/>
      <c r="H94" s="204"/>
      <c r="I94" s="204"/>
      <c r="J94" s="204"/>
      <c r="K94" s="204"/>
      <c r="L94" s="204"/>
    </row>
    <row r="95" spans="2:14" ht="30" customHeight="1">
      <c r="B95" s="64"/>
      <c r="C95" s="188" t="s">
        <v>256</v>
      </c>
      <c r="D95" s="765" t="str">
        <f>Translations!$B$977</f>
        <v>Poniższą tabelę proszę uzupełnić informacjami dotyczącymi procedur pomiaru gęstości stosowanych dla uzupełnionego zapasu paliwa oraz ilości paliwa w zbiornikach zarówno w posiadanych, jak i dzierżawionych statkach powietrznych.</v>
      </c>
      <c r="E95" s="765"/>
      <c r="F95" s="765"/>
      <c r="G95" s="765"/>
      <c r="H95" s="765"/>
      <c r="I95" s="765"/>
      <c r="J95" s="765"/>
      <c r="K95" s="765"/>
      <c r="L95" s="765"/>
      <c r="M95" s="765"/>
      <c r="N95" s="200"/>
    </row>
    <row r="96" spans="2:13" ht="25.5" customHeight="1">
      <c r="B96" s="64"/>
      <c r="C96" s="82"/>
      <c r="D96" s="664" t="str">
        <f>Translations!$B$978</f>
        <v>Procedura musi zawierać opis źródła informacji (dostawca paliwa, ...) lub wykorzystywanych instrumentów pomiarowych, jeżeli dotyczy. Dodatkowo procedura powinna zapewnić, że wykorzystywana wartość gęstości paliwa jest identyczna z wartością wykorzystywaną na cele operacyjne oraz w celu zapewnienia bezpieczeństwa.</v>
      </c>
      <c r="E96" s="665"/>
      <c r="F96" s="665"/>
      <c r="G96" s="665"/>
      <c r="H96" s="665"/>
      <c r="I96" s="665"/>
      <c r="J96" s="665"/>
      <c r="K96" s="665"/>
      <c r="L96" s="665"/>
      <c r="M96" s="665"/>
    </row>
    <row r="97" spans="3:14" ht="12.75">
      <c r="C97" s="148"/>
      <c r="D97" s="721" t="str">
        <f>Translations!$B$194</f>
        <v>Nazwa procedury</v>
      </c>
      <c r="E97" s="721"/>
      <c r="F97" s="722"/>
      <c r="G97" s="723"/>
      <c r="H97" s="723"/>
      <c r="I97" s="723"/>
      <c r="J97" s="723"/>
      <c r="K97" s="723"/>
      <c r="L97" s="653"/>
      <c r="M97" s="623"/>
      <c r="N97" s="153"/>
    </row>
    <row r="98" spans="3:14" ht="12.75">
      <c r="C98" s="148"/>
      <c r="D98" s="721" t="str">
        <f>Translations!$B$195</f>
        <v>Odniesienie do procedury</v>
      </c>
      <c r="E98" s="721"/>
      <c r="F98" s="722"/>
      <c r="G98" s="723"/>
      <c r="H98" s="723"/>
      <c r="I98" s="723"/>
      <c r="J98" s="723"/>
      <c r="K98" s="723"/>
      <c r="L98" s="653"/>
      <c r="M98" s="623"/>
      <c r="N98" s="153"/>
    </row>
    <row r="99" spans="2:14" ht="25.5" customHeight="1">
      <c r="B99" s="64"/>
      <c r="C99" s="148"/>
      <c r="D99" s="721" t="str">
        <f>Translations!$B$197</f>
        <v>Krótki opis procedury</v>
      </c>
      <c r="E99" s="721"/>
      <c r="F99" s="722"/>
      <c r="G99" s="723"/>
      <c r="H99" s="723"/>
      <c r="I99" s="723"/>
      <c r="J99" s="723"/>
      <c r="K99" s="723"/>
      <c r="L99" s="653"/>
      <c r="M99" s="623"/>
      <c r="N99" s="153"/>
    </row>
    <row r="100" spans="2:14" ht="21.75" customHeight="1">
      <c r="B100" s="64"/>
      <c r="C100" s="148"/>
      <c r="D100" s="721" t="str">
        <f>Translations!$B$198</f>
        <v>Stanowisko lub departament odpowiedzialny za zarządzanie danymi</v>
      </c>
      <c r="E100" s="721"/>
      <c r="F100" s="722"/>
      <c r="G100" s="723"/>
      <c r="H100" s="723"/>
      <c r="I100" s="723"/>
      <c r="J100" s="723"/>
      <c r="K100" s="723"/>
      <c r="L100" s="653"/>
      <c r="M100" s="623"/>
      <c r="N100" s="153"/>
    </row>
    <row r="101" spans="2:14" ht="12.75">
      <c r="B101" s="64"/>
      <c r="C101" s="148"/>
      <c r="D101" s="721" t="str">
        <f>Translations!$B$199</f>
        <v>Miejsce przechowywania danych</v>
      </c>
      <c r="E101" s="721"/>
      <c r="F101" s="722"/>
      <c r="G101" s="723"/>
      <c r="H101" s="723"/>
      <c r="I101" s="723"/>
      <c r="J101" s="723"/>
      <c r="K101" s="723"/>
      <c r="L101" s="653"/>
      <c r="M101" s="623"/>
      <c r="N101" s="153"/>
    </row>
    <row r="102" spans="2:14" ht="25.5" customHeight="1">
      <c r="B102" s="64"/>
      <c r="C102" s="148"/>
      <c r="D102" s="721" t="str">
        <f>Translations!$B$233</f>
        <v>Nazwa wykorzystywanego systemu (jeżeli dotyczy)</v>
      </c>
      <c r="E102" s="721"/>
      <c r="F102" s="722"/>
      <c r="G102" s="723"/>
      <c r="H102" s="723"/>
      <c r="I102" s="723"/>
      <c r="J102" s="723"/>
      <c r="K102" s="723"/>
      <c r="L102" s="653"/>
      <c r="M102" s="623"/>
      <c r="N102" s="153"/>
    </row>
    <row r="103" spans="3:13" ht="12.75">
      <c r="C103" s="82"/>
      <c r="D103" s="149"/>
      <c r="E103" s="149"/>
      <c r="F103" s="150"/>
      <c r="G103" s="150"/>
      <c r="H103" s="150"/>
      <c r="I103" s="150"/>
      <c r="J103" s="150"/>
      <c r="K103" s="150"/>
      <c r="L103" s="150"/>
      <c r="M103" s="150"/>
    </row>
    <row r="104" spans="2:14" ht="25.5" customHeight="1">
      <c r="B104" s="64"/>
      <c r="C104" s="188" t="s">
        <v>566</v>
      </c>
      <c r="D104" s="508" t="str">
        <f>Translations!$B$245</f>
        <v>Jeżeli dotyczy, należy przedstawić spis odchyleń od ogólnie stosowanych metod określania ilości uzupełnionego zapasu paliwa/paliwa w zbiornikach oraz gęstości dla konkretnych lotnisk.</v>
      </c>
      <c r="E104" s="508"/>
      <c r="F104" s="508"/>
      <c r="G104" s="508"/>
      <c r="H104" s="508"/>
      <c r="I104" s="508"/>
      <c r="J104" s="508"/>
      <c r="K104" s="508"/>
      <c r="L104" s="508"/>
      <c r="M104" s="508"/>
      <c r="N104" s="83"/>
    </row>
    <row r="105" spans="2:14" ht="38.25" customHeight="1">
      <c r="B105" s="64"/>
      <c r="C105" s="188"/>
      <c r="D105" s="781" t="str">
        <f>Translations!$B$246</f>
        <v>Jeżeli jest to konieczne ze względu na wyjątkowe okoliczności, takie jak brak możliwości podania wszystkich danych wymaganych w danej metodyce przez dostawców paliw, należy zapewnić spis odchyleń od metodyki ogólnej dla konkretnych lotnisk. Jeżeli na przykład dostawca paliwa dla konkretnego lotniska nie może podać danych dotyczących gęstości rzeczywistej, należy określić proponowane podejście alternatywne. Proszę podać wykaz lotnisk, stosując ich oznaczniki ICAO oddzielone średnikami.</v>
      </c>
      <c r="E105" s="781"/>
      <c r="F105" s="781"/>
      <c r="G105" s="781"/>
      <c r="H105" s="781"/>
      <c r="I105" s="781"/>
      <c r="J105" s="781"/>
      <c r="K105" s="781"/>
      <c r="L105" s="781"/>
      <c r="M105" s="781"/>
      <c r="N105" s="157"/>
    </row>
    <row r="106" spans="2:13" ht="25.5" customHeight="1">
      <c r="B106" s="64"/>
      <c r="D106" s="688" t="str">
        <f>Translations!$B$247</f>
        <v>Rodzaj odchylenia</v>
      </c>
      <c r="E106" s="689"/>
      <c r="F106" s="688" t="str">
        <f>Translations!$B$248</f>
        <v>Uzasadnienie wyjątkowych okoliczności</v>
      </c>
      <c r="G106" s="750"/>
      <c r="H106" s="750"/>
      <c r="I106" s="750"/>
      <c r="J106" s="689"/>
      <c r="K106" s="690" t="str">
        <f>Translations!$B$249</f>
        <v>Lotniska, których dotyczy odchylenie</v>
      </c>
      <c r="L106" s="690"/>
      <c r="M106" s="690"/>
    </row>
    <row r="107" spans="2:13" ht="12.75">
      <c r="B107" s="64"/>
      <c r="D107" s="740"/>
      <c r="E107" s="742"/>
      <c r="F107" s="740"/>
      <c r="G107" s="741"/>
      <c r="H107" s="741"/>
      <c r="I107" s="741"/>
      <c r="J107" s="742"/>
      <c r="K107" s="739"/>
      <c r="L107" s="739"/>
      <c r="M107" s="739"/>
    </row>
    <row r="108" spans="2:13" ht="12.75">
      <c r="B108" s="64"/>
      <c r="D108" s="740"/>
      <c r="E108" s="742"/>
      <c r="F108" s="740"/>
      <c r="G108" s="741"/>
      <c r="H108" s="741"/>
      <c r="I108" s="741"/>
      <c r="J108" s="742"/>
      <c r="K108" s="739"/>
      <c r="L108" s="739"/>
      <c r="M108" s="739"/>
    </row>
    <row r="109" spans="2:13" ht="12.75">
      <c r="B109" s="64"/>
      <c r="D109" s="740"/>
      <c r="E109" s="742"/>
      <c r="F109" s="740"/>
      <c r="G109" s="741"/>
      <c r="H109" s="741"/>
      <c r="I109" s="741"/>
      <c r="J109" s="742"/>
      <c r="K109" s="739"/>
      <c r="L109" s="739"/>
      <c r="M109" s="739"/>
    </row>
    <row r="110" spans="2:13" ht="12.75">
      <c r="B110" s="64"/>
      <c r="D110" s="740"/>
      <c r="E110" s="742"/>
      <c r="F110" s="740"/>
      <c r="G110" s="741"/>
      <c r="H110" s="741"/>
      <c r="I110" s="741"/>
      <c r="J110" s="742"/>
      <c r="K110" s="739"/>
      <c r="L110" s="739"/>
      <c r="M110" s="739"/>
    </row>
    <row r="111" spans="2:13" ht="12.75">
      <c r="B111" s="64"/>
      <c r="D111" s="740"/>
      <c r="E111" s="742"/>
      <c r="F111" s="740"/>
      <c r="G111" s="741"/>
      <c r="H111" s="741"/>
      <c r="I111" s="741"/>
      <c r="J111" s="742"/>
      <c r="K111" s="739"/>
      <c r="L111" s="739"/>
      <c r="M111" s="739"/>
    </row>
    <row r="112" spans="3:15" ht="25.5" customHeight="1">
      <c r="C112" s="98"/>
      <c r="D112" s="681"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112" s="743"/>
      <c r="F112" s="743"/>
      <c r="G112" s="743"/>
      <c r="H112" s="743"/>
      <c r="I112" s="743"/>
      <c r="J112" s="743"/>
      <c r="K112" s="743"/>
      <c r="L112" s="743"/>
      <c r="M112" s="743"/>
      <c r="N112" s="367"/>
      <c r="O112" s="93"/>
    </row>
    <row r="113" spans="3:14" ht="12.75">
      <c r="C113" s="205"/>
      <c r="D113" s="104"/>
      <c r="E113" s="104"/>
      <c r="F113" s="104"/>
      <c r="G113" s="104"/>
      <c r="H113" s="104"/>
      <c r="I113" s="104"/>
      <c r="J113" s="104"/>
      <c r="K113" s="104"/>
      <c r="L113" s="104"/>
      <c r="M113" s="104"/>
      <c r="N113" s="81"/>
    </row>
    <row r="114" spans="3:13" ht="15.75" customHeight="1">
      <c r="C114" s="119">
        <v>8</v>
      </c>
      <c r="D114" s="606" t="str">
        <f>Translations!$B$12</f>
        <v>Wskaźniki emisji</v>
      </c>
      <c r="E114" s="606"/>
      <c r="F114" s="606"/>
      <c r="G114" s="606"/>
      <c r="H114" s="606"/>
      <c r="I114" s="606"/>
      <c r="J114" s="606"/>
      <c r="K114" s="606"/>
      <c r="L114" s="606"/>
      <c r="M114" s="606"/>
    </row>
    <row r="116" spans="3:14" ht="25.5" customHeight="1">
      <c r="C116" s="129" t="s">
        <v>255</v>
      </c>
      <c r="D116" s="725" t="str">
        <f>Translations!$B$979</f>
        <v>Proszę potwierdzić, że na potrzeby systemu EU ETS zastosowane zostaną poniższe standardowe wskaźniki emisji dla znormalizowanych handlowych paliw lotniczych.</v>
      </c>
      <c r="E116" s="725"/>
      <c r="F116" s="725"/>
      <c r="G116" s="725"/>
      <c r="H116" s="725"/>
      <c r="I116" s="725"/>
      <c r="J116" s="725"/>
      <c r="K116" s="725"/>
      <c r="L116" s="725"/>
      <c r="M116" s="725"/>
      <c r="N116" s="200"/>
    </row>
    <row r="117" spans="3:14" ht="4.5" customHeight="1">
      <c r="C117" s="209"/>
      <c r="D117" s="209"/>
      <c r="E117" s="209"/>
      <c r="F117" s="209"/>
      <c r="G117" s="209"/>
      <c r="H117" s="209"/>
      <c r="I117" s="209"/>
      <c r="J117" s="209"/>
      <c r="K117" s="209"/>
      <c r="L117" s="209"/>
      <c r="M117" s="209"/>
      <c r="N117" s="209"/>
    </row>
    <row r="118" spans="3:14" ht="28.5" customHeight="1">
      <c r="C118" s="209"/>
      <c r="D118" s="690" t="str">
        <f>Translations!$B$289</f>
        <v>Rodzaj paliwa lotniczego</v>
      </c>
      <c r="E118" s="690"/>
      <c r="F118" s="690" t="str">
        <f>Translations!$B$980</f>
        <v>Domyślny wskaźnik emisji
(tona CO2 /tona paliwa)</v>
      </c>
      <c r="G118" s="690"/>
      <c r="H118" s="187" t="str">
        <f>Translations!$B$291</f>
        <v>Potwierdzenie</v>
      </c>
      <c r="I118" s="210"/>
      <c r="J118" s="209"/>
      <c r="K118" s="209"/>
      <c r="L118" s="209"/>
      <c r="M118" s="209"/>
      <c r="N118" s="209"/>
    </row>
    <row r="119" spans="3:14" ht="12.75">
      <c r="C119" s="209"/>
      <c r="D119" s="735" t="str">
        <f>Translations!$B$273</f>
        <v>Naft. paliwo lotnicze (Jet A1 lub Jet A)</v>
      </c>
      <c r="E119" s="736"/>
      <c r="F119" s="780">
        <v>3.15</v>
      </c>
      <c r="G119" s="780"/>
      <c r="H119" s="41" t="s">
        <v>1420</v>
      </c>
      <c r="I119" s="209"/>
      <c r="J119" s="209"/>
      <c r="K119" s="209"/>
      <c r="L119" s="209"/>
      <c r="M119" s="209"/>
      <c r="N119" s="209"/>
    </row>
    <row r="120" spans="3:14" ht="12.75">
      <c r="C120" s="209"/>
      <c r="D120" s="735" t="str">
        <f>Translations!$B$274</f>
        <v>Paliwo do silników odrzutowych (Jet B)</v>
      </c>
      <c r="E120" s="736"/>
      <c r="F120" s="774">
        <v>3.1</v>
      </c>
      <c r="G120" s="775"/>
      <c r="H120" s="41" t="s">
        <v>1420</v>
      </c>
      <c r="I120" s="209"/>
      <c r="J120" s="209"/>
      <c r="K120" s="209"/>
      <c r="L120" s="209"/>
      <c r="M120" s="209"/>
      <c r="N120" s="209"/>
    </row>
    <row r="121" spans="3:14" ht="12.75">
      <c r="C121" s="209"/>
      <c r="D121" s="735" t="str">
        <f>Translations!$B$275</f>
        <v>Benzyna lotnicza (AvGas)</v>
      </c>
      <c r="E121" s="736"/>
      <c r="F121" s="737">
        <v>3.1</v>
      </c>
      <c r="G121" s="737"/>
      <c r="H121" s="41" t="s">
        <v>1420</v>
      </c>
      <c r="I121" s="209"/>
      <c r="J121" s="209"/>
      <c r="K121" s="209"/>
      <c r="L121" s="209"/>
      <c r="M121" s="209"/>
      <c r="N121" s="209"/>
    </row>
    <row r="122" spans="3:14" ht="12.75">
      <c r="C122" s="205"/>
      <c r="D122" s="104"/>
      <c r="E122" s="104"/>
      <c r="F122" s="104"/>
      <c r="G122" s="104"/>
      <c r="H122" s="104"/>
      <c r="I122" s="104"/>
      <c r="J122" s="104"/>
      <c r="K122" s="104"/>
      <c r="L122" s="104"/>
      <c r="M122" s="104"/>
      <c r="N122" s="81"/>
    </row>
    <row r="123" spans="2:14" ht="4.5" customHeight="1">
      <c r="B123" s="389"/>
      <c r="C123" s="389"/>
      <c r="D123" s="389"/>
      <c r="E123" s="389"/>
      <c r="F123" s="389"/>
      <c r="G123" s="389"/>
      <c r="H123" s="389"/>
      <c r="I123" s="389"/>
      <c r="J123" s="389"/>
      <c r="K123" s="389"/>
      <c r="L123" s="389"/>
      <c r="M123" s="389"/>
      <c r="N123" s="389"/>
    </row>
    <row r="124" spans="2:14" ht="25.5" customHeight="1">
      <c r="B124" s="389"/>
      <c r="C124" s="129" t="s">
        <v>258</v>
      </c>
      <c r="D124" s="725" t="str">
        <f>Translations!$B$981</f>
        <v>Proszę potwierdzić, że na potrzeby mechanizmu CORSIA zastosowane zostaną poniższe standardowe wskaźniki emisji dla znormalizowanych handlowych paliw lotniczych.</v>
      </c>
      <c r="E124" s="725"/>
      <c r="F124" s="725"/>
      <c r="G124" s="725"/>
      <c r="H124" s="725"/>
      <c r="I124" s="725"/>
      <c r="J124" s="725"/>
      <c r="K124" s="725"/>
      <c r="L124" s="725"/>
      <c r="M124" s="725"/>
      <c r="N124" s="389"/>
    </row>
    <row r="125" spans="2:14" ht="12.75">
      <c r="B125" s="389"/>
      <c r="C125" s="209"/>
      <c r="D125" s="209"/>
      <c r="E125" s="209"/>
      <c r="F125" s="209"/>
      <c r="G125" s="209"/>
      <c r="H125" s="209"/>
      <c r="I125" s="209"/>
      <c r="J125" s="209"/>
      <c r="K125" s="209"/>
      <c r="L125" s="209"/>
      <c r="M125" s="209"/>
      <c r="N125" s="389"/>
    </row>
    <row r="126" spans="2:14" ht="28.5" customHeight="1">
      <c r="B126" s="389"/>
      <c r="C126" s="209"/>
      <c r="D126" s="690" t="str">
        <f>Translations!$B$289</f>
        <v>Rodzaj paliwa lotniczego</v>
      </c>
      <c r="E126" s="690"/>
      <c r="F126" s="690" t="str">
        <f>Translations!$B$980</f>
        <v>Domyślny wskaźnik emisji
(tona CO2 /tona paliwa)</v>
      </c>
      <c r="G126" s="690"/>
      <c r="H126" s="187" t="str">
        <f>Translations!$B$291</f>
        <v>Potwierdzenie</v>
      </c>
      <c r="I126" s="210"/>
      <c r="J126" s="209"/>
      <c r="K126" s="209"/>
      <c r="L126" s="209"/>
      <c r="M126" s="209"/>
      <c r="N126" s="389"/>
    </row>
    <row r="127" spans="2:14" ht="12.75">
      <c r="B127" s="389"/>
      <c r="C127" s="209"/>
      <c r="D127" s="735" t="str">
        <f>Translations!$B$273</f>
        <v>Naft. paliwo lotnicze (Jet A1 lub Jet A)</v>
      </c>
      <c r="E127" s="736"/>
      <c r="F127" s="780">
        <v>3.16</v>
      </c>
      <c r="G127" s="780"/>
      <c r="H127" s="41" t="s">
        <v>1420</v>
      </c>
      <c r="I127" s="209"/>
      <c r="J127" s="209"/>
      <c r="K127" s="209"/>
      <c r="L127" s="209"/>
      <c r="M127" s="209"/>
      <c r="N127" s="389"/>
    </row>
    <row r="128" spans="2:14" ht="12.75">
      <c r="B128" s="389"/>
      <c r="C128" s="209"/>
      <c r="D128" s="735" t="str">
        <f>Translations!$B$274</f>
        <v>Paliwo do silników odrzutowych (Jet B)</v>
      </c>
      <c r="E128" s="736"/>
      <c r="F128" s="774">
        <v>3.1</v>
      </c>
      <c r="G128" s="775"/>
      <c r="H128" s="41" t="s">
        <v>1420</v>
      </c>
      <c r="I128" s="209"/>
      <c r="J128" s="209"/>
      <c r="K128" s="209"/>
      <c r="L128" s="209"/>
      <c r="M128" s="209"/>
      <c r="N128" s="389"/>
    </row>
    <row r="129" spans="2:14" ht="12.75">
      <c r="B129" s="389"/>
      <c r="C129" s="209"/>
      <c r="D129" s="735" t="str">
        <f>Translations!$B$275</f>
        <v>Benzyna lotnicza (AvGas)</v>
      </c>
      <c r="E129" s="736"/>
      <c r="F129" s="737">
        <v>3.1</v>
      </c>
      <c r="G129" s="737"/>
      <c r="H129" s="41" t="s">
        <v>1420</v>
      </c>
      <c r="I129" s="209"/>
      <c r="J129" s="209"/>
      <c r="K129" s="209"/>
      <c r="L129" s="209"/>
      <c r="M129" s="209"/>
      <c r="N129" s="389"/>
    </row>
    <row r="130" spans="2:14" ht="4.5" customHeight="1">
      <c r="B130" s="389"/>
      <c r="C130" s="389"/>
      <c r="D130" s="389"/>
      <c r="E130" s="389"/>
      <c r="F130" s="389"/>
      <c r="G130" s="389"/>
      <c r="H130" s="389"/>
      <c r="I130" s="389"/>
      <c r="J130" s="389"/>
      <c r="K130" s="389"/>
      <c r="L130" s="389"/>
      <c r="M130" s="389"/>
      <c r="N130" s="389"/>
    </row>
    <row r="131" spans="3:14" ht="12.75">
      <c r="C131" s="205"/>
      <c r="D131" s="104"/>
      <c r="E131" s="104"/>
      <c r="F131" s="104"/>
      <c r="G131" s="104"/>
      <c r="H131" s="104"/>
      <c r="I131" s="104"/>
      <c r="J131" s="104"/>
      <c r="K131" s="104"/>
      <c r="L131" s="104"/>
      <c r="M131" s="104"/>
      <c r="N131" s="81"/>
    </row>
    <row r="132" spans="3:14" ht="30" customHeight="1">
      <c r="C132" s="129" t="s">
        <v>296</v>
      </c>
      <c r="D132" s="725" t="str">
        <f>Translations!$B$292</f>
        <v>W stosownych przypadkach proszę podać opis procedur stosowanych w celu określenia wskaźników emisji, wartości opałowych i zawartości biomasy w paliwach alternatywnych (strumieniach materiałów wsadowych).</v>
      </c>
      <c r="E132" s="725"/>
      <c r="F132" s="725"/>
      <c r="G132" s="725"/>
      <c r="H132" s="725"/>
      <c r="I132" s="725"/>
      <c r="J132" s="725"/>
      <c r="K132" s="725"/>
      <c r="L132" s="725"/>
      <c r="M132" s="725"/>
      <c r="N132" s="200"/>
    </row>
    <row r="133" spans="3:14" ht="35.25" customHeight="1">
      <c r="C133" s="209"/>
      <c r="D133" s="738" t="str">
        <f>Translations!$B$823</f>
        <v>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W stosownych przypadkach procedura musi obejmować metodę wykazania spełnienia kryteriów zrównoważonego rozwoju w odniesieniu do biopaliw.</v>
      </c>
      <c r="E133" s="738"/>
      <c r="F133" s="738"/>
      <c r="G133" s="738"/>
      <c r="H133" s="738"/>
      <c r="I133" s="738"/>
      <c r="J133" s="738"/>
      <c r="K133" s="738"/>
      <c r="L133" s="738"/>
      <c r="M133" s="738"/>
      <c r="N133" s="209"/>
    </row>
    <row r="134" spans="3:14" ht="12.75">
      <c r="C134" s="148"/>
      <c r="D134" s="721" t="str">
        <f>Translations!$B$194</f>
        <v>Nazwa procedury</v>
      </c>
      <c r="E134" s="721"/>
      <c r="F134" s="722"/>
      <c r="G134" s="723"/>
      <c r="H134" s="723"/>
      <c r="I134" s="723"/>
      <c r="J134" s="723"/>
      <c r="K134" s="723"/>
      <c r="L134" s="723"/>
      <c r="M134" s="724"/>
      <c r="N134" s="153"/>
    </row>
    <row r="135" spans="3:14" ht="12.75">
      <c r="C135" s="148"/>
      <c r="D135" s="721" t="str">
        <f>Translations!$B$195</f>
        <v>Odniesienie do procedury</v>
      </c>
      <c r="E135" s="721"/>
      <c r="F135" s="722"/>
      <c r="G135" s="723"/>
      <c r="H135" s="723"/>
      <c r="I135" s="723"/>
      <c r="J135" s="723"/>
      <c r="K135" s="723"/>
      <c r="L135" s="723"/>
      <c r="M135" s="724"/>
      <c r="N135" s="153"/>
    </row>
    <row r="136" spans="2:14" ht="38.25" customHeight="1">
      <c r="B136" s="64"/>
      <c r="C136" s="148"/>
      <c r="D136" s="721" t="str">
        <f>Translations!$B$197</f>
        <v>Krótki opis procedury</v>
      </c>
      <c r="E136" s="721"/>
      <c r="F136" s="722"/>
      <c r="G136" s="723"/>
      <c r="H136" s="723"/>
      <c r="I136" s="723"/>
      <c r="J136" s="723"/>
      <c r="K136" s="723"/>
      <c r="L136" s="723"/>
      <c r="M136" s="724"/>
      <c r="N136" s="153"/>
    </row>
    <row r="137" spans="2:14" ht="21.75" customHeight="1">
      <c r="B137" s="64"/>
      <c r="C137" s="148"/>
      <c r="D137" s="721" t="str">
        <f>Translations!$B$198</f>
        <v>Stanowisko lub departament odpowiedzialny za zarządzanie danymi</v>
      </c>
      <c r="E137" s="721"/>
      <c r="F137" s="722"/>
      <c r="G137" s="723"/>
      <c r="H137" s="723"/>
      <c r="I137" s="723"/>
      <c r="J137" s="723"/>
      <c r="K137" s="723"/>
      <c r="L137" s="723"/>
      <c r="M137" s="724"/>
      <c r="N137" s="153"/>
    </row>
    <row r="138" spans="2:14" ht="12.75">
      <c r="B138" s="64"/>
      <c r="C138" s="148"/>
      <c r="D138" s="721" t="str">
        <f>Translations!$B$199</f>
        <v>Miejsce przechowywania danych</v>
      </c>
      <c r="E138" s="721"/>
      <c r="F138" s="722"/>
      <c r="G138" s="723"/>
      <c r="H138" s="723"/>
      <c r="I138" s="723"/>
      <c r="J138" s="723"/>
      <c r="K138" s="723"/>
      <c r="L138" s="723"/>
      <c r="M138" s="724"/>
      <c r="N138" s="153"/>
    </row>
    <row r="139" spans="2:14" ht="25.5" customHeight="1">
      <c r="B139" s="64"/>
      <c r="C139" s="148"/>
      <c r="D139" s="721" t="str">
        <f>Translations!$B$233</f>
        <v>Nazwa wykorzystywanego systemu (jeżeli dotyczy)</v>
      </c>
      <c r="E139" s="721"/>
      <c r="F139" s="722"/>
      <c r="G139" s="723"/>
      <c r="H139" s="723"/>
      <c r="I139" s="723"/>
      <c r="J139" s="723"/>
      <c r="K139" s="723"/>
      <c r="L139" s="723"/>
      <c r="M139" s="724"/>
      <c r="N139" s="153"/>
    </row>
    <row r="141" spans="2:14" ht="15" customHeight="1">
      <c r="B141" s="64"/>
      <c r="C141" s="129" t="s">
        <v>260</v>
      </c>
      <c r="D141" s="508" t="str">
        <f>Translations!$B$294</f>
        <v>W stosownych przypadkach proszę opisać strategie stosowane w przypadku partii próbnych paliw alternatywnych.</v>
      </c>
      <c r="E141" s="508"/>
      <c r="F141" s="508"/>
      <c r="G141" s="508"/>
      <c r="H141" s="508"/>
      <c r="I141" s="508"/>
      <c r="J141" s="508"/>
      <c r="K141" s="508"/>
      <c r="L141" s="508"/>
      <c r="M141" s="508"/>
      <c r="N141" s="83"/>
    </row>
    <row r="142" spans="3:14" ht="25.5" customHeight="1">
      <c r="C142" s="208"/>
      <c r="D142" s="769" t="str">
        <f>Translations!$B$295</f>
        <v>Dla każdego strumienia materiałów wsadowych proszę zwięźle opisać strategię, która zostanie zastosowana w przypadku doboru prób paliw i materiałów w celu określenia wskaźnika emisji, wartości opałowej i zawartości biomasy dla każdej partii paliwa lub materiału.</v>
      </c>
      <c r="E142" s="769"/>
      <c r="F142" s="769"/>
      <c r="G142" s="769"/>
      <c r="H142" s="769"/>
      <c r="I142" s="769"/>
      <c r="J142" s="769"/>
      <c r="K142" s="769"/>
      <c r="L142" s="769"/>
      <c r="M142" s="769"/>
      <c r="N142" s="211"/>
    </row>
    <row r="143" spans="4:14" ht="26.25" customHeight="1">
      <c r="D143" s="697" t="str">
        <f>Translations!$B$296</f>
        <v>Strumień materiałów wsadowych
(rodzaj paliwa)</v>
      </c>
      <c r="E143" s="698"/>
      <c r="F143" s="142" t="str">
        <f>Translations!$B$297</f>
        <v>Parametr</v>
      </c>
      <c r="G143" s="697" t="str">
        <f>Translations!$B$298</f>
        <v>Opis</v>
      </c>
      <c r="H143" s="730"/>
      <c r="I143" s="698"/>
      <c r="J143" s="697" t="str">
        <f>Translations!$B$299</f>
        <v>Zgodność z normą (EN, ISO,...)</v>
      </c>
      <c r="K143" s="730"/>
      <c r="L143" s="698"/>
      <c r="M143" s="142" t="s">
        <v>1505</v>
      </c>
      <c r="N143" s="77"/>
    </row>
    <row r="144" spans="4:13" ht="12.75">
      <c r="D144" s="770"/>
      <c r="E144" s="773"/>
      <c r="F144" s="15" t="s">
        <v>1420</v>
      </c>
      <c r="G144" s="732"/>
      <c r="H144" s="733"/>
      <c r="I144" s="734"/>
      <c r="J144" s="732"/>
      <c r="K144" s="733"/>
      <c r="L144" s="734"/>
      <c r="M144" s="16" t="s">
        <v>1420</v>
      </c>
    </row>
    <row r="145" spans="4:13" ht="12.75">
      <c r="D145" s="770"/>
      <c r="E145" s="772"/>
      <c r="F145" s="15" t="s">
        <v>1420</v>
      </c>
      <c r="G145" s="732"/>
      <c r="H145" s="733"/>
      <c r="I145" s="734"/>
      <c r="J145" s="732"/>
      <c r="K145" s="733"/>
      <c r="L145" s="734"/>
      <c r="M145" s="16" t="s">
        <v>1420</v>
      </c>
    </row>
    <row r="147" spans="3:14" ht="30" customHeight="1">
      <c r="C147" s="129" t="s">
        <v>261</v>
      </c>
      <c r="D147" s="508" t="str">
        <f>Translations!$B$300</f>
        <v>Jeżeli dotyczy, proszę opisać strategie przeprowadzania analizy paliw alternatywnych (w tym biopaliw) w celu określenia wartości opałowej, wskaźników emisji oraz zawartości biogenicznej (w stosownych przypadkach).</v>
      </c>
      <c r="E147" s="508"/>
      <c r="F147" s="508"/>
      <c r="G147" s="508"/>
      <c r="H147" s="508"/>
      <c r="I147" s="508"/>
      <c r="J147" s="508"/>
      <c r="K147" s="508"/>
      <c r="L147" s="508"/>
      <c r="M147" s="508"/>
      <c r="N147" s="83"/>
    </row>
    <row r="148" spans="3:14" ht="25.5" customHeight="1">
      <c r="C148" s="208"/>
      <c r="D148" s="760" t="str">
        <f>Translations!$B$301</f>
        <v>Dla każdego strumienia materiałów wsadowych proszę zwięźle opisać strategię, która zostanie zastosowana w przypadku analizy paliw i materiałów w celu określenia wskaźnika emisji, wartości opałowej i zawartości biomasy dla każdej partii paliwa lub materiału (jeżeli ma zastosowanie dla wybranego poziomu dokładności).</v>
      </c>
      <c r="E148" s="760"/>
      <c r="F148" s="760"/>
      <c r="G148" s="760"/>
      <c r="H148" s="760"/>
      <c r="I148" s="760"/>
      <c r="J148" s="760"/>
      <c r="K148" s="760"/>
      <c r="L148" s="760"/>
      <c r="M148" s="760"/>
      <c r="N148" s="211"/>
    </row>
    <row r="149" spans="4:14" ht="25.5" customHeight="1">
      <c r="D149" s="697" t="str">
        <f>Translations!$B$296</f>
        <v>Strumień materiałów wsadowych
(rodzaj paliwa)</v>
      </c>
      <c r="E149" s="698"/>
      <c r="F149" s="142" t="str">
        <f>Translations!$B$297</f>
        <v>Parametr</v>
      </c>
      <c r="G149" s="697" t="str">
        <f>Translations!$B$298</f>
        <v>Opis</v>
      </c>
      <c r="H149" s="730"/>
      <c r="I149" s="698"/>
      <c r="J149" s="697" t="str">
        <f>Translations!$B$302</f>
        <v>Zgodność z normą (EN, ISO...)</v>
      </c>
      <c r="K149" s="730"/>
      <c r="L149" s="698"/>
      <c r="M149" s="142" t="s">
        <v>1505</v>
      </c>
      <c r="N149" s="77"/>
    </row>
    <row r="150" spans="4:13" ht="12.75">
      <c r="D150" s="770"/>
      <c r="E150" s="771"/>
      <c r="F150" s="15" t="s">
        <v>1420</v>
      </c>
      <c r="G150" s="732"/>
      <c r="H150" s="733"/>
      <c r="I150" s="734"/>
      <c r="J150" s="732"/>
      <c r="K150" s="733"/>
      <c r="L150" s="734"/>
      <c r="M150" s="16" t="s">
        <v>1420</v>
      </c>
    </row>
    <row r="151" spans="4:13" ht="12.75">
      <c r="D151" s="770"/>
      <c r="E151" s="772"/>
      <c r="F151" s="15" t="s">
        <v>1420</v>
      </c>
      <c r="G151" s="732"/>
      <c r="H151" s="733"/>
      <c r="I151" s="734"/>
      <c r="J151" s="732"/>
      <c r="K151" s="733"/>
      <c r="L151" s="734"/>
      <c r="M151" s="16" t="s">
        <v>1420</v>
      </c>
    </row>
    <row r="153" spans="2:14" ht="40.5" customHeight="1">
      <c r="B153" s="64"/>
      <c r="C153" s="206" t="s">
        <v>256</v>
      </c>
      <c r="D153" s="508" t="str">
        <f>Translations!$B$303</f>
        <v>W stosownych przypadkach proszę podać wykaz laboratoriów, w których prowadzi się analizę oraz potwierdzić, czy laboratorium zostało akredytowane do celów takiej analizy zgodnie z normą EN ISO/IEC 17025 lub podać odniesienie do dowodów, które zostaną przedstawione w celu wykazania, że laboratorium posiada kompetencje techniczne zgodnie z art. 34.</v>
      </c>
      <c r="E153" s="508"/>
      <c r="F153" s="508"/>
      <c r="G153" s="508"/>
      <c r="H153" s="508"/>
      <c r="I153" s="508"/>
      <c r="J153" s="508"/>
      <c r="K153" s="508"/>
      <c r="L153" s="508"/>
      <c r="M153" s="508"/>
      <c r="N153" s="83"/>
    </row>
    <row r="154" ht="7.5" customHeight="1"/>
    <row r="155" spans="4:13" ht="22.5" customHeight="1">
      <c r="D155" s="697" t="str">
        <f>Translations!$B$304</f>
        <v>Nazwa laboratorium</v>
      </c>
      <c r="E155" s="698"/>
      <c r="F155" s="697" t="str">
        <f>Translations!$B$305</f>
        <v>Procedury analityczne</v>
      </c>
      <c r="G155" s="698"/>
      <c r="H155" s="697" t="str">
        <f>Translations!$B$306</f>
        <v>Czy do celów tej analizy laboratorium ma akredytację EN ISO/IEC17025?</v>
      </c>
      <c r="I155" s="698"/>
      <c r="J155" s="697" t="str">
        <f>Translations!$B$307</f>
        <v>Jeżeli nie, podać odniesienie do dowodów, które zostaną przedstawione</v>
      </c>
      <c r="K155" s="730"/>
      <c r="L155" s="730"/>
      <c r="M155" s="698"/>
    </row>
    <row r="156" spans="4:13" ht="12.75">
      <c r="D156" s="757"/>
      <c r="E156" s="759"/>
      <c r="F156" s="761"/>
      <c r="G156" s="762"/>
      <c r="H156" s="763" t="s">
        <v>1420</v>
      </c>
      <c r="I156" s="764"/>
      <c r="J156" s="757"/>
      <c r="K156" s="758"/>
      <c r="L156" s="758"/>
      <c r="M156" s="759"/>
    </row>
    <row r="157" spans="4:13" ht="12.75">
      <c r="D157" s="757"/>
      <c r="E157" s="759"/>
      <c r="F157" s="761"/>
      <c r="G157" s="762"/>
      <c r="H157" s="763" t="s">
        <v>1420</v>
      </c>
      <c r="I157" s="764"/>
      <c r="J157" s="757"/>
      <c r="K157" s="758"/>
      <c r="L157" s="758"/>
      <c r="M157" s="759"/>
    </row>
    <row r="158" spans="4:13" ht="12.75">
      <c r="D158" s="757"/>
      <c r="E158" s="759"/>
      <c r="F158" s="761"/>
      <c r="G158" s="762"/>
      <c r="H158" s="763" t="s">
        <v>1420</v>
      </c>
      <c r="I158" s="764"/>
      <c r="J158" s="757"/>
      <c r="K158" s="758"/>
      <c r="L158" s="758"/>
      <c r="M158" s="759"/>
    </row>
    <row r="159" spans="4:13" ht="12.75">
      <c r="D159" s="757"/>
      <c r="E159" s="759"/>
      <c r="F159" s="761"/>
      <c r="G159" s="762"/>
      <c r="H159" s="763" t="s">
        <v>1420</v>
      </c>
      <c r="I159" s="764"/>
      <c r="J159" s="757"/>
      <c r="K159" s="758"/>
      <c r="L159" s="758"/>
      <c r="M159" s="759"/>
    </row>
    <row r="161" spans="3:14" ht="27" customHeight="1">
      <c r="C161" s="129" t="s">
        <v>566</v>
      </c>
      <c r="D161" s="725" t="str">
        <f>Translations!$B$982</f>
        <v>W stosownych przypadkach proszę podać opis procedury zastosowanej do określenia ilości biopaliwa zużytego zgodnie z wytycznymi Komisji zgodnie z art. 53 MRR (zob. Rozdział 5.5 dokumentu nr 2 z wytycznymi do MRR).</v>
      </c>
      <c r="E161" s="725"/>
      <c r="F161" s="725"/>
      <c r="G161" s="725"/>
      <c r="H161" s="725"/>
      <c r="I161" s="725"/>
      <c r="J161" s="725"/>
      <c r="K161" s="725"/>
      <c r="L161" s="725"/>
      <c r="M161" s="725"/>
      <c r="N161" s="200"/>
    </row>
    <row r="162" spans="3:14" ht="51" customHeight="1">
      <c r="C162" s="209"/>
      <c r="D162" s="664" t="str">
        <f>Translations!$B$983</f>
        <v>Jeśli operator statków powietrznych zamierza zamierzasz korzystać z systemu monitorowania opartego na rejestrach zakupu, proszę podać wszystkie istotne szczegóły wymagane do zapewnienia zgodności z odpowiednimi wytycznymi Komisji, w tym szczegóły dotyczące identyfikowalności pochodzenia biopaliwa i unikania podwójnego liczenia z innymi systemami OZE, dowody na spełnienie kryteriów zrównoważonego rozwoju oraz, że ilość zużycia biopaliw jest technicznie wykonalna w odniesieniu do lotów objętych systemem EU ETS, w odniesieniu do których twierdzi się, że paliwo jest używane.</v>
      </c>
      <c r="E162" s="664"/>
      <c r="F162" s="664"/>
      <c r="G162" s="664"/>
      <c r="H162" s="664"/>
      <c r="I162" s="664"/>
      <c r="J162" s="664"/>
      <c r="K162" s="664"/>
      <c r="L162" s="664"/>
      <c r="M162" s="664"/>
      <c r="N162" s="209"/>
    </row>
    <row r="163" spans="3:14" ht="36.75" customHeight="1">
      <c r="C163" s="209"/>
      <c r="D163" s="664" t="str">
        <f>Translations!$B$984</f>
        <v>Dokument nr 2 z wytycznymi do MRR „Rozporządzenie w sprawie monitorowania i sprawozdawczości - ogólne wytyczne dla operatorów statków powietrznych” zawiera odpowiednie wymagania w rozdziale 5.5, które należy czytać łącznie z rozdziałami 5.4.8 i 5.4.9. Ponadto należy uwzględnić wymogi dotyczące kryteriów zrównoważonego rozwoju zawarte w Załączniku I do tego dokumentu.</v>
      </c>
      <c r="E163" s="664"/>
      <c r="F163" s="664"/>
      <c r="G163" s="664"/>
      <c r="H163" s="664"/>
      <c r="I163" s="664"/>
      <c r="J163" s="664"/>
      <c r="K163" s="664"/>
      <c r="L163" s="664"/>
      <c r="M163" s="664"/>
      <c r="N163" s="209"/>
    </row>
    <row r="164" spans="3:14" ht="12.75" customHeight="1">
      <c r="C164" s="209"/>
      <c r="D164" s="664" t="str">
        <f>Translations!$B$985</f>
        <v>Dokument z wytycznymi znajduje się pod następującym adresem:</v>
      </c>
      <c r="E164" s="664"/>
      <c r="F164" s="664"/>
      <c r="G164" s="664"/>
      <c r="H164" s="664"/>
      <c r="I164" s="664"/>
      <c r="J164" s="664"/>
      <c r="K164" s="664"/>
      <c r="L164" s="664"/>
      <c r="M164" s="664"/>
      <c r="N164" s="209"/>
    </row>
    <row r="165" spans="3:14" ht="22.5" customHeight="1">
      <c r="C165" s="209"/>
      <c r="D165" s="714" t="str">
        <f>Translations!$B$871</f>
        <v>https://ec.europa.eu/clima/sites/clima/files/ets/monitoring/docs/gd2_guidance_aircraft_en.pdf</v>
      </c>
      <c r="E165" s="729"/>
      <c r="F165" s="729"/>
      <c r="G165" s="729"/>
      <c r="H165" s="729"/>
      <c r="I165" s="729"/>
      <c r="J165" s="729"/>
      <c r="K165" s="729"/>
      <c r="L165" s="729"/>
      <c r="M165" s="729"/>
      <c r="N165" s="209"/>
    </row>
    <row r="166" spans="3:14" ht="12.75">
      <c r="C166" s="148"/>
      <c r="D166" s="721" t="str">
        <f>Translations!$B$194</f>
        <v>Nazwa procedury</v>
      </c>
      <c r="E166" s="721"/>
      <c r="F166" s="726"/>
      <c r="G166" s="727"/>
      <c r="H166" s="727"/>
      <c r="I166" s="727"/>
      <c r="J166" s="727"/>
      <c r="K166" s="727"/>
      <c r="L166" s="727"/>
      <c r="M166" s="728"/>
      <c r="N166" s="153"/>
    </row>
    <row r="167" spans="3:14" ht="12.75">
      <c r="C167" s="148"/>
      <c r="D167" s="721" t="str">
        <f>Translations!$B$195</f>
        <v>Odniesienie do procedury</v>
      </c>
      <c r="E167" s="721"/>
      <c r="F167" s="722"/>
      <c r="G167" s="723"/>
      <c r="H167" s="723"/>
      <c r="I167" s="723"/>
      <c r="J167" s="723"/>
      <c r="K167" s="723"/>
      <c r="L167" s="723"/>
      <c r="M167" s="724"/>
      <c r="N167" s="153"/>
    </row>
    <row r="168" spans="2:14" ht="38.25" customHeight="1">
      <c r="B168" s="64"/>
      <c r="C168" s="148"/>
      <c r="D168" s="721" t="str">
        <f>Translations!$B$197</f>
        <v>Krótki opis procedury</v>
      </c>
      <c r="E168" s="721"/>
      <c r="F168" s="722"/>
      <c r="G168" s="723"/>
      <c r="H168" s="723"/>
      <c r="I168" s="723"/>
      <c r="J168" s="723"/>
      <c r="K168" s="723"/>
      <c r="L168" s="723"/>
      <c r="M168" s="724"/>
      <c r="N168" s="153"/>
    </row>
    <row r="169" spans="2:14" ht="21.75" customHeight="1">
      <c r="B169" s="64"/>
      <c r="C169" s="148"/>
      <c r="D169" s="721" t="str">
        <f>Translations!$B$198</f>
        <v>Stanowisko lub departament odpowiedzialny za zarządzanie danymi</v>
      </c>
      <c r="E169" s="721"/>
      <c r="F169" s="722"/>
      <c r="G169" s="723"/>
      <c r="H169" s="723"/>
      <c r="I169" s="723"/>
      <c r="J169" s="723"/>
      <c r="K169" s="723"/>
      <c r="L169" s="723"/>
      <c r="M169" s="724"/>
      <c r="N169" s="153"/>
    </row>
    <row r="170" spans="2:14" ht="12.75">
      <c r="B170" s="64"/>
      <c r="C170" s="148"/>
      <c r="D170" s="721" t="str">
        <f>Translations!$B$199</f>
        <v>Miejsce przechowywania danych</v>
      </c>
      <c r="E170" s="721"/>
      <c r="F170" s="722"/>
      <c r="G170" s="723"/>
      <c r="H170" s="723"/>
      <c r="I170" s="723"/>
      <c r="J170" s="723"/>
      <c r="K170" s="723"/>
      <c r="L170" s="723"/>
      <c r="M170" s="724"/>
      <c r="N170" s="153"/>
    </row>
    <row r="171" spans="2:14" ht="25.5" customHeight="1">
      <c r="B171" s="64"/>
      <c r="C171" s="148"/>
      <c r="D171" s="721" t="str">
        <f>Translations!$B$233</f>
        <v>Nazwa wykorzystywanego systemu (jeżeli dotyczy)</v>
      </c>
      <c r="E171" s="721"/>
      <c r="F171" s="722"/>
      <c r="G171" s="723"/>
      <c r="H171" s="723"/>
      <c r="I171" s="723"/>
      <c r="J171" s="723"/>
      <c r="K171" s="723"/>
      <c r="L171" s="723"/>
      <c r="M171" s="724"/>
      <c r="N171" s="153"/>
    </row>
    <row r="175" spans="2:15" ht="12.75" customHeight="1">
      <c r="B175" s="389"/>
      <c r="C175" s="394"/>
      <c r="D175" s="398"/>
      <c r="E175" s="398"/>
      <c r="F175" s="398"/>
      <c r="G175" s="398"/>
      <c r="H175" s="398"/>
      <c r="I175" s="398"/>
      <c r="J175" s="399"/>
      <c r="K175" s="399"/>
      <c r="L175" s="399"/>
      <c r="M175" s="399"/>
      <c r="N175" s="382"/>
      <c r="O175" s="105"/>
    </row>
    <row r="176" spans="2:15" ht="15.75" customHeight="1">
      <c r="B176" s="389"/>
      <c r="C176" s="408">
        <v>9</v>
      </c>
      <c r="D176" s="662" t="str">
        <f>Translations!$B$844</f>
        <v>Monitorowanie kwalifikowanych roszczeń paliwowych w ramach mechanizmu CORSIA</v>
      </c>
      <c r="E176" s="663"/>
      <c r="F176" s="663"/>
      <c r="G176" s="663"/>
      <c r="H176" s="663"/>
      <c r="I176" s="663"/>
      <c r="J176" s="663"/>
      <c r="K176" s="663"/>
      <c r="L176" s="663"/>
      <c r="M176" s="663"/>
      <c r="N176" s="382"/>
      <c r="O176" s="105"/>
    </row>
    <row r="177" spans="2:14" ht="4.5" customHeight="1">
      <c r="B177" s="389"/>
      <c r="D177" s="520"/>
      <c r="E177" s="524"/>
      <c r="F177" s="524"/>
      <c r="G177" s="524"/>
      <c r="H177" s="524"/>
      <c r="I177" s="524"/>
      <c r="J177" s="524"/>
      <c r="K177" s="524"/>
      <c r="L177" s="524"/>
      <c r="M177" s="524"/>
      <c r="N177" s="382"/>
    </row>
    <row r="178" spans="2:14" ht="33" customHeight="1">
      <c r="B178" s="389"/>
      <c r="D178" s="591" t="str">
        <f>Translations!$B$986</f>
        <v>Jeśli operator statków powietrznych zamierza ubiegać się o wykorzystanie paliw kwalifikujących się do mechanizmu CORSIA (zrównoważone paliwa lotnicze dla CORSIA lub paliwa lotnicze dla CORSIA o niższej zawartości węgla), proszę opisać tutaj procedurę, która będzie używana do właściwego określenia ich jakości i związanych z tym deklarowanych redukcji emisji.</v>
      </c>
      <c r="E178" s="592"/>
      <c r="F178" s="592"/>
      <c r="G178" s="592"/>
      <c r="H178" s="592"/>
      <c r="I178" s="592"/>
      <c r="J178" s="592"/>
      <c r="K178" s="592"/>
      <c r="L178" s="592"/>
      <c r="M178" s="592"/>
      <c r="N178" s="382"/>
    </row>
    <row r="179" spans="2:14" ht="12.75" customHeight="1">
      <c r="B179" s="389"/>
      <c r="D179" s="591" t="str">
        <f>Translations!$B$987</f>
        <v>Należy pamiętać, że w celu zgłoszenia takiego zużycia paliwa metoda monitorowania musi zapewniać, że dane przedstawione w tabeli A5-2 SARPs są dostępne do raportowania.</v>
      </c>
      <c r="E179" s="592"/>
      <c r="F179" s="592"/>
      <c r="G179" s="592"/>
      <c r="H179" s="592"/>
      <c r="I179" s="592"/>
      <c r="J179" s="592"/>
      <c r="K179" s="592"/>
      <c r="L179" s="592"/>
      <c r="M179" s="592"/>
      <c r="N179" s="382"/>
    </row>
    <row r="180" spans="2:14" ht="25.5" customHeight="1">
      <c r="B180" s="389"/>
      <c r="D180" s="591" t="str">
        <f>Translations!$B$988</f>
        <v>Ponadto procedura musi zapewniać, że używane są tylko paliwa spełniające kryteria zrównoważonego rozwoju CORSIA dla Paliw Kwalifikowanych CORSIA i uzyskane od producenta certyfikowanego w ramach programu CORSIA System Certyfikacji Zatwierdzonej Zrównoważoności.</v>
      </c>
      <c r="E180" s="592"/>
      <c r="F180" s="592"/>
      <c r="G180" s="592"/>
      <c r="H180" s="592"/>
      <c r="I180" s="592"/>
      <c r="J180" s="592"/>
      <c r="K180" s="592"/>
      <c r="L180" s="592"/>
      <c r="M180" s="592"/>
      <c r="N180" s="382"/>
    </row>
    <row r="181" spans="2:14" ht="12.75" customHeight="1">
      <c r="B181" s="389"/>
      <c r="D181" s="591" t="str">
        <f>Translations!$B$989</f>
        <v>W okresie 2019-2020 tę sekcję można pozostawić pustą.</v>
      </c>
      <c r="E181" s="592"/>
      <c r="F181" s="592"/>
      <c r="G181" s="592"/>
      <c r="H181" s="592"/>
      <c r="I181" s="592"/>
      <c r="J181" s="592"/>
      <c r="K181" s="592"/>
      <c r="L181" s="592"/>
      <c r="M181" s="592"/>
      <c r="N181" s="382"/>
    </row>
    <row r="182" spans="2:14" ht="15" customHeight="1">
      <c r="B182" s="389"/>
      <c r="C182" s="49" t="s">
        <v>255</v>
      </c>
      <c r="D182" s="725" t="str">
        <f>Translations!$B$990</f>
        <v>W stosownych przypadkach proszę podać opis procedury zastosowanej do ustalenia ilości roszczeń Paliw Kwalifikowanych CORSIA.</v>
      </c>
      <c r="E182" s="725"/>
      <c r="F182" s="725"/>
      <c r="G182" s="725"/>
      <c r="H182" s="725"/>
      <c r="I182" s="725"/>
      <c r="J182" s="725"/>
      <c r="K182" s="725"/>
      <c r="L182" s="725"/>
      <c r="M182" s="725"/>
      <c r="N182" s="382"/>
    </row>
    <row r="183" spans="2:14" ht="12.75">
      <c r="B183" s="389"/>
      <c r="D183" s="721" t="str">
        <f>Translations!$B$194</f>
        <v>Nazwa procedury</v>
      </c>
      <c r="E183" s="721"/>
      <c r="F183" s="726"/>
      <c r="G183" s="727"/>
      <c r="H183" s="727"/>
      <c r="I183" s="727"/>
      <c r="J183" s="727"/>
      <c r="K183" s="727"/>
      <c r="L183" s="727"/>
      <c r="M183" s="728"/>
      <c r="N183" s="382"/>
    </row>
    <row r="184" spans="2:14" ht="12.75">
      <c r="B184" s="389"/>
      <c r="D184" s="721" t="str">
        <f>Translations!$B$195</f>
        <v>Odniesienie do procedury</v>
      </c>
      <c r="E184" s="721"/>
      <c r="F184" s="722"/>
      <c r="G184" s="723"/>
      <c r="H184" s="723"/>
      <c r="I184" s="723"/>
      <c r="J184" s="723"/>
      <c r="K184" s="723"/>
      <c r="L184" s="723"/>
      <c r="M184" s="724"/>
      <c r="N184" s="382"/>
    </row>
    <row r="185" spans="2:14" ht="51" customHeight="1">
      <c r="B185" s="389"/>
      <c r="D185" s="721" t="str">
        <f>Translations!$B$197</f>
        <v>Krótki opis procedury</v>
      </c>
      <c r="E185" s="721"/>
      <c r="F185" s="722"/>
      <c r="G185" s="723"/>
      <c r="H185" s="723"/>
      <c r="I185" s="723"/>
      <c r="J185" s="723"/>
      <c r="K185" s="723"/>
      <c r="L185" s="723"/>
      <c r="M185" s="724"/>
      <c r="N185" s="382"/>
    </row>
    <row r="186" spans="2:14" ht="25.5" customHeight="1">
      <c r="B186" s="389"/>
      <c r="D186" s="721" t="str">
        <f>Translations!$B$198</f>
        <v>Stanowisko lub departament odpowiedzialny za zarządzanie danymi</v>
      </c>
      <c r="E186" s="721"/>
      <c r="F186" s="722"/>
      <c r="G186" s="723"/>
      <c r="H186" s="723"/>
      <c r="I186" s="723"/>
      <c r="J186" s="723"/>
      <c r="K186" s="723"/>
      <c r="L186" s="723"/>
      <c r="M186" s="724"/>
      <c r="N186" s="382"/>
    </row>
    <row r="187" spans="2:14" ht="12.75" customHeight="1">
      <c r="B187" s="389"/>
      <c r="D187" s="721" t="str">
        <f>Translations!$B$199</f>
        <v>Miejsce przechowywania danych</v>
      </c>
      <c r="E187" s="721"/>
      <c r="F187" s="722"/>
      <c r="G187" s="723"/>
      <c r="H187" s="723"/>
      <c r="I187" s="723"/>
      <c r="J187" s="723"/>
      <c r="K187" s="723"/>
      <c r="L187" s="723"/>
      <c r="M187" s="724"/>
      <c r="N187" s="382"/>
    </row>
    <row r="188" spans="2:14" ht="25.5" customHeight="1">
      <c r="B188" s="389"/>
      <c r="D188" s="721" t="str">
        <f>Translations!$B$233</f>
        <v>Nazwa wykorzystywanego systemu (jeżeli dotyczy)</v>
      </c>
      <c r="E188" s="721"/>
      <c r="F188" s="722"/>
      <c r="G188" s="723"/>
      <c r="H188" s="723"/>
      <c r="I188" s="723"/>
      <c r="J188" s="723"/>
      <c r="K188" s="723"/>
      <c r="L188" s="723"/>
      <c r="M188" s="724"/>
      <c r="N188" s="382"/>
    </row>
    <row r="189" spans="2:14" ht="12.75">
      <c r="B189" s="389"/>
      <c r="C189" s="389"/>
      <c r="D189" s="389"/>
      <c r="E189" s="389"/>
      <c r="F189" s="389"/>
      <c r="G189" s="389"/>
      <c r="H189" s="389"/>
      <c r="I189" s="389"/>
      <c r="J189" s="389"/>
      <c r="K189" s="389"/>
      <c r="L189" s="389"/>
      <c r="M189" s="389"/>
      <c r="N189" s="382"/>
    </row>
    <row r="191" spans="4:9" ht="12.75">
      <c r="D191" s="624" t="str">
        <f>Translations!$B$991</f>
        <v>&lt;&lt;&lt; Proszę kliknąć tutaj, aby przejść do rozdziału 11 "Luki w danych" &gt;&gt;&gt;</v>
      </c>
      <c r="E191" s="624"/>
      <c r="F191" s="624"/>
      <c r="G191" s="624"/>
      <c r="H191" s="624"/>
      <c r="I191" s="624"/>
    </row>
    <row r="192" ht="12.75">
      <c r="D192" s="131"/>
    </row>
  </sheetData>
  <sheetProtection sheet="1" objects="1" scenarios="1" formatCells="0" formatColumns="0" formatRows="0"/>
  <mergeCells count="374">
    <mergeCell ref="D100:E100"/>
    <mergeCell ref="D106:E106"/>
    <mergeCell ref="D93:M93"/>
    <mergeCell ref="F108:J108"/>
    <mergeCell ref="D128:E128"/>
    <mergeCell ref="F102:M102"/>
    <mergeCell ref="F128:G128"/>
    <mergeCell ref="F110:J110"/>
    <mergeCell ref="D109:E109"/>
    <mergeCell ref="D124:M124"/>
    <mergeCell ref="D88:E88"/>
    <mergeCell ref="F88:G88"/>
    <mergeCell ref="H88:I88"/>
    <mergeCell ref="J88:M88"/>
    <mergeCell ref="D107:E107"/>
    <mergeCell ref="F99:M99"/>
    <mergeCell ref="F90:G90"/>
    <mergeCell ref="H90:I90"/>
    <mergeCell ref="J90:M90"/>
    <mergeCell ref="F97:M97"/>
    <mergeCell ref="D87:E87"/>
    <mergeCell ref="F87:G87"/>
    <mergeCell ref="H87:I87"/>
    <mergeCell ref="J87:M87"/>
    <mergeCell ref="D181:M181"/>
    <mergeCell ref="D89:E89"/>
    <mergeCell ref="F89:G89"/>
    <mergeCell ref="H89:I89"/>
    <mergeCell ref="J89:M89"/>
    <mergeCell ref="D90:E90"/>
    <mergeCell ref="F85:G85"/>
    <mergeCell ref="H85:I85"/>
    <mergeCell ref="J85:M85"/>
    <mergeCell ref="D86:E86"/>
    <mergeCell ref="F86:G86"/>
    <mergeCell ref="H86:I86"/>
    <mergeCell ref="J86:M86"/>
    <mergeCell ref="J76:M76"/>
    <mergeCell ref="D83:E83"/>
    <mergeCell ref="F83:G83"/>
    <mergeCell ref="H83:I83"/>
    <mergeCell ref="J83:M83"/>
    <mergeCell ref="D84:E84"/>
    <mergeCell ref="F84:G84"/>
    <mergeCell ref="H84:I84"/>
    <mergeCell ref="J84:M84"/>
    <mergeCell ref="D68:E68"/>
    <mergeCell ref="H76:I76"/>
    <mergeCell ref="F75:G75"/>
    <mergeCell ref="D82:E82"/>
    <mergeCell ref="F82:G82"/>
    <mergeCell ref="H82:I82"/>
    <mergeCell ref="H77:I77"/>
    <mergeCell ref="D77:E77"/>
    <mergeCell ref="F76:G76"/>
    <mergeCell ref="F69:G69"/>
    <mergeCell ref="D72:E72"/>
    <mergeCell ref="D70:E70"/>
    <mergeCell ref="D75:E75"/>
    <mergeCell ref="F71:G71"/>
    <mergeCell ref="H74:I74"/>
    <mergeCell ref="H75:I75"/>
    <mergeCell ref="D35:E35"/>
    <mergeCell ref="F35:G35"/>
    <mergeCell ref="H35:J35"/>
    <mergeCell ref="K35:M35"/>
    <mergeCell ref="D36:E36"/>
    <mergeCell ref="F36:G36"/>
    <mergeCell ref="H36:J36"/>
    <mergeCell ref="K36:M36"/>
    <mergeCell ref="D33:E33"/>
    <mergeCell ref="F33:G33"/>
    <mergeCell ref="H33:J33"/>
    <mergeCell ref="K33:M33"/>
    <mergeCell ref="D34:E34"/>
    <mergeCell ref="F34:G34"/>
    <mergeCell ref="H34:J34"/>
    <mergeCell ref="K34:M34"/>
    <mergeCell ref="K30:M30"/>
    <mergeCell ref="D31:E31"/>
    <mergeCell ref="F31:G31"/>
    <mergeCell ref="H31:J31"/>
    <mergeCell ref="K31:M31"/>
    <mergeCell ref="D32:E32"/>
    <mergeCell ref="F32:G32"/>
    <mergeCell ref="H32:J32"/>
    <mergeCell ref="K32:M32"/>
    <mergeCell ref="D13:M13"/>
    <mergeCell ref="D25:M25"/>
    <mergeCell ref="D26:E26"/>
    <mergeCell ref="F26:G26"/>
    <mergeCell ref="H26:J26"/>
    <mergeCell ref="K26:M26"/>
    <mergeCell ref="K15:M15"/>
    <mergeCell ref="H21:J21"/>
    <mergeCell ref="F15:G15"/>
    <mergeCell ref="D18:E18"/>
    <mergeCell ref="D126:E126"/>
    <mergeCell ref="F126:G126"/>
    <mergeCell ref="D127:E127"/>
    <mergeCell ref="F118:G118"/>
    <mergeCell ref="F119:G119"/>
    <mergeCell ref="D119:E119"/>
    <mergeCell ref="D20:E20"/>
    <mergeCell ref="F16:G16"/>
    <mergeCell ref="D22:E22"/>
    <mergeCell ref="F127:G127"/>
    <mergeCell ref="D54:M54"/>
    <mergeCell ref="D23:E23"/>
    <mergeCell ref="F98:M98"/>
    <mergeCell ref="D97:E97"/>
    <mergeCell ref="D105:M105"/>
    <mergeCell ref="D28:E28"/>
    <mergeCell ref="D9:M9"/>
    <mergeCell ref="D14:E14"/>
    <mergeCell ref="H22:J22"/>
    <mergeCell ref="H24:J24"/>
    <mergeCell ref="H23:J23"/>
    <mergeCell ref="E11:M11"/>
    <mergeCell ref="D15:E15"/>
    <mergeCell ref="D24:E24"/>
    <mergeCell ref="D21:E21"/>
    <mergeCell ref="F23:G23"/>
    <mergeCell ref="C4:J4"/>
    <mergeCell ref="J73:M73"/>
    <mergeCell ref="J74:M74"/>
    <mergeCell ref="H20:J20"/>
    <mergeCell ref="F18:G18"/>
    <mergeCell ref="D19:E19"/>
    <mergeCell ref="F19:G19"/>
    <mergeCell ref="F14:G14"/>
    <mergeCell ref="E10:M10"/>
    <mergeCell ref="H16:J16"/>
    <mergeCell ref="F21:G21"/>
    <mergeCell ref="H70:I70"/>
    <mergeCell ref="K21:M21"/>
    <mergeCell ref="D37:M37"/>
    <mergeCell ref="D38:M38"/>
    <mergeCell ref="K27:M27"/>
    <mergeCell ref="F28:G28"/>
    <mergeCell ref="H28:J28"/>
    <mergeCell ref="K28:M28"/>
    <mergeCell ref="D29:E29"/>
    <mergeCell ref="D60:E60"/>
    <mergeCell ref="D59:E59"/>
    <mergeCell ref="F56:M56"/>
    <mergeCell ref="F57:M57"/>
    <mergeCell ref="H71:I71"/>
    <mergeCell ref="F58:M58"/>
    <mergeCell ref="F59:M59"/>
    <mergeCell ref="F70:G70"/>
    <mergeCell ref="H68:I68"/>
    <mergeCell ref="F68:G68"/>
    <mergeCell ref="F129:G129"/>
    <mergeCell ref="D135:E135"/>
    <mergeCell ref="F137:M137"/>
    <mergeCell ref="D6:M6"/>
    <mergeCell ref="D17:E17"/>
    <mergeCell ref="F17:G17"/>
    <mergeCell ref="D16:E16"/>
    <mergeCell ref="D8:M8"/>
    <mergeCell ref="D58:E58"/>
    <mergeCell ref="D104:M104"/>
    <mergeCell ref="D191:I191"/>
    <mergeCell ref="D159:E159"/>
    <mergeCell ref="D136:E136"/>
    <mergeCell ref="F136:M136"/>
    <mergeCell ref="D157:E157"/>
    <mergeCell ref="F120:G120"/>
    <mergeCell ref="D145:E145"/>
    <mergeCell ref="G144:I144"/>
    <mergeCell ref="F134:M134"/>
    <mergeCell ref="D132:M132"/>
    <mergeCell ref="D142:M142"/>
    <mergeCell ref="H157:I157"/>
    <mergeCell ref="D150:E150"/>
    <mergeCell ref="D151:E151"/>
    <mergeCell ref="D156:E156"/>
    <mergeCell ref="G150:I150"/>
    <mergeCell ref="D144:E144"/>
    <mergeCell ref="D149:E149"/>
    <mergeCell ref="F155:G155"/>
    <mergeCell ref="D155:E155"/>
    <mergeCell ref="D158:E158"/>
    <mergeCell ref="F157:G157"/>
    <mergeCell ref="H158:I158"/>
    <mergeCell ref="D153:M153"/>
    <mergeCell ref="J151:L151"/>
    <mergeCell ref="J156:M156"/>
    <mergeCell ref="J155:M155"/>
    <mergeCell ref="F158:G158"/>
    <mergeCell ref="F156:G156"/>
    <mergeCell ref="H156:I156"/>
    <mergeCell ref="D69:E69"/>
    <mergeCell ref="H69:I69"/>
    <mergeCell ref="G151:I151"/>
    <mergeCell ref="H72:I72"/>
    <mergeCell ref="H155:I155"/>
    <mergeCell ref="D101:E101"/>
    <mergeCell ref="D71:E71"/>
    <mergeCell ref="F77:G77"/>
    <mergeCell ref="G145:I145"/>
    <mergeCell ref="D76:E76"/>
    <mergeCell ref="J67:M67"/>
    <mergeCell ref="H73:I73"/>
    <mergeCell ref="J75:M75"/>
    <mergeCell ref="D64:M64"/>
    <mergeCell ref="F61:M61"/>
    <mergeCell ref="F67:G67"/>
    <mergeCell ref="J70:M70"/>
    <mergeCell ref="J71:M71"/>
    <mergeCell ref="D66:M66"/>
    <mergeCell ref="J69:M69"/>
    <mergeCell ref="D95:M95"/>
    <mergeCell ref="K107:M107"/>
    <mergeCell ref="K110:M110"/>
    <mergeCell ref="D91:M91"/>
    <mergeCell ref="D108:E108"/>
    <mergeCell ref="J77:M77"/>
    <mergeCell ref="F107:J107"/>
    <mergeCell ref="D92:M92"/>
    <mergeCell ref="D79:M79"/>
    <mergeCell ref="D85:E85"/>
    <mergeCell ref="J159:M159"/>
    <mergeCell ref="J158:M158"/>
    <mergeCell ref="D148:M148"/>
    <mergeCell ref="D134:E134"/>
    <mergeCell ref="F159:G159"/>
    <mergeCell ref="H159:I159"/>
    <mergeCell ref="D138:E138"/>
    <mergeCell ref="D139:E139"/>
    <mergeCell ref="F139:M139"/>
    <mergeCell ref="J157:M157"/>
    <mergeCell ref="F24:G24"/>
    <mergeCell ref="D47:E47"/>
    <mergeCell ref="D48:E48"/>
    <mergeCell ref="D43:M43"/>
    <mergeCell ref="D41:M41"/>
    <mergeCell ref="F72:G72"/>
    <mergeCell ref="D27:E27"/>
    <mergeCell ref="F27:G27"/>
    <mergeCell ref="H27:J27"/>
    <mergeCell ref="D52:E52"/>
    <mergeCell ref="F29:G29"/>
    <mergeCell ref="H29:J29"/>
    <mergeCell ref="K29:M29"/>
    <mergeCell ref="D30:E30"/>
    <mergeCell ref="F48:M48"/>
    <mergeCell ref="F49:M49"/>
    <mergeCell ref="D46:M46"/>
    <mergeCell ref="D45:M45"/>
    <mergeCell ref="F30:G30"/>
    <mergeCell ref="H30:J30"/>
    <mergeCell ref="C3:N3"/>
    <mergeCell ref="H14:J14"/>
    <mergeCell ref="H15:J15"/>
    <mergeCell ref="K22:M22"/>
    <mergeCell ref="K14:M14"/>
    <mergeCell ref="K16:M16"/>
    <mergeCell ref="K20:M20"/>
    <mergeCell ref="F22:G22"/>
    <mergeCell ref="F20:G20"/>
    <mergeCell ref="K17:M17"/>
    <mergeCell ref="H17:J17"/>
    <mergeCell ref="H18:J18"/>
    <mergeCell ref="H19:J19"/>
    <mergeCell ref="F50:M50"/>
    <mergeCell ref="K18:M18"/>
    <mergeCell ref="D53:I53"/>
    <mergeCell ref="D51:E51"/>
    <mergeCell ref="F52:M52"/>
    <mergeCell ref="D39:M39"/>
    <mergeCell ref="F47:M47"/>
    <mergeCell ref="K19:M19"/>
    <mergeCell ref="F106:J106"/>
    <mergeCell ref="D73:E73"/>
    <mergeCell ref="D74:E74"/>
    <mergeCell ref="K24:M24"/>
    <mergeCell ref="F51:M51"/>
    <mergeCell ref="K23:M23"/>
    <mergeCell ref="J72:M72"/>
    <mergeCell ref="F60:M60"/>
    <mergeCell ref="F73:G73"/>
    <mergeCell ref="D112:M112"/>
    <mergeCell ref="D99:E99"/>
    <mergeCell ref="J80:M80"/>
    <mergeCell ref="D81:E81"/>
    <mergeCell ref="F81:G81"/>
    <mergeCell ref="H81:I81"/>
    <mergeCell ref="F100:M100"/>
    <mergeCell ref="F101:M101"/>
    <mergeCell ref="K111:M111"/>
    <mergeCell ref="J82:M82"/>
    <mergeCell ref="D116:M116"/>
    <mergeCell ref="D114:M114"/>
    <mergeCell ref="D102:E102"/>
    <mergeCell ref="K108:M108"/>
    <mergeCell ref="F111:J111"/>
    <mergeCell ref="D111:E111"/>
    <mergeCell ref="K106:M106"/>
    <mergeCell ref="F109:J109"/>
    <mergeCell ref="D110:E110"/>
    <mergeCell ref="K109:M109"/>
    <mergeCell ref="F135:M135"/>
    <mergeCell ref="D141:M141"/>
    <mergeCell ref="D121:E121"/>
    <mergeCell ref="D118:E118"/>
    <mergeCell ref="D120:E120"/>
    <mergeCell ref="D137:E137"/>
    <mergeCell ref="F121:G121"/>
    <mergeCell ref="F138:M138"/>
    <mergeCell ref="D133:M133"/>
    <mergeCell ref="D129:E129"/>
    <mergeCell ref="J150:L150"/>
    <mergeCell ref="G143:I143"/>
    <mergeCell ref="J143:L143"/>
    <mergeCell ref="J144:L144"/>
    <mergeCell ref="J145:L145"/>
    <mergeCell ref="D147:M147"/>
    <mergeCell ref="D143:E143"/>
    <mergeCell ref="D49:E49"/>
    <mergeCell ref="J68:M68"/>
    <mergeCell ref="D57:E57"/>
    <mergeCell ref="H67:I67"/>
    <mergeCell ref="D67:E67"/>
    <mergeCell ref="D56:E56"/>
    <mergeCell ref="D55:M55"/>
    <mergeCell ref="D50:E50"/>
    <mergeCell ref="D61:E61"/>
    <mergeCell ref="D63:M63"/>
    <mergeCell ref="D161:M161"/>
    <mergeCell ref="D98:E98"/>
    <mergeCell ref="F74:G74"/>
    <mergeCell ref="D96:M96"/>
    <mergeCell ref="D80:E80"/>
    <mergeCell ref="F80:G80"/>
    <mergeCell ref="H80:I80"/>
    <mergeCell ref="J81:M81"/>
    <mergeCell ref="J149:L149"/>
    <mergeCell ref="G149:I149"/>
    <mergeCell ref="D162:M162"/>
    <mergeCell ref="D166:E166"/>
    <mergeCell ref="F166:M166"/>
    <mergeCell ref="D167:E167"/>
    <mergeCell ref="F167:M167"/>
    <mergeCell ref="D165:M165"/>
    <mergeCell ref="D163:M163"/>
    <mergeCell ref="D164:M164"/>
    <mergeCell ref="D171:E171"/>
    <mergeCell ref="F171:M171"/>
    <mergeCell ref="D168:E168"/>
    <mergeCell ref="F168:M168"/>
    <mergeCell ref="D169:E169"/>
    <mergeCell ref="F169:M169"/>
    <mergeCell ref="D170:E170"/>
    <mergeCell ref="F170:M170"/>
    <mergeCell ref="D176:M176"/>
    <mergeCell ref="D178:M178"/>
    <mergeCell ref="D179:M179"/>
    <mergeCell ref="D180:M180"/>
    <mergeCell ref="D185:E185"/>
    <mergeCell ref="F185:M185"/>
    <mergeCell ref="D182:M182"/>
    <mergeCell ref="D177:M177"/>
    <mergeCell ref="D183:E183"/>
    <mergeCell ref="F183:M183"/>
    <mergeCell ref="D188:E188"/>
    <mergeCell ref="F188:M188"/>
    <mergeCell ref="D184:E184"/>
    <mergeCell ref="F184:M184"/>
    <mergeCell ref="D186:E186"/>
    <mergeCell ref="F186:M186"/>
    <mergeCell ref="D187:E187"/>
    <mergeCell ref="F187:M187"/>
  </mergeCells>
  <conditionalFormatting sqref="J156:J159">
    <cfRule type="expression" priority="40" dxfId="200" stopIfTrue="1">
      <formula>($H156=INDEX(YesNo,2))</formula>
    </cfRule>
  </conditionalFormatting>
  <conditionalFormatting sqref="J68">
    <cfRule type="expression" priority="39" dxfId="200" stopIfTrue="1">
      <formula>$O68=TRUE</formula>
    </cfRule>
  </conditionalFormatting>
  <conditionalFormatting sqref="C4:J4">
    <cfRule type="expression" priority="34" dxfId="1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175" stopIfTrue="1">
      <formula>(Obliczenia!#REF!=2)</formula>
    </cfRule>
  </conditionalFormatting>
  <conditionalFormatting sqref="J69:J77">
    <cfRule type="expression" priority="32" dxfId="200"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00"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00"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2"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75"/>
  <sheetViews>
    <sheetView showGridLines="0" zoomScale="160" zoomScaleNormal="160" zoomScaleSheetLayoutView="100" zoomScalePageLayoutView="0" workbookViewId="0" topLeftCell="B2">
      <selection activeCell="B5" sqref="B5"/>
    </sheetView>
  </sheetViews>
  <sheetFormatPr defaultColWidth="11.421875" defaultRowHeight="12.75"/>
  <cols>
    <col min="1" max="1" width="3.421875" style="93" hidden="1" customWidth="1"/>
    <col min="2" max="2" width="3.421875" style="18" customWidth="1"/>
    <col min="3" max="3" width="4.28125" style="18" customWidth="1"/>
    <col min="4" max="8" width="11.421875" style="18" customWidth="1"/>
    <col min="9" max="9" width="10.7109375" style="18" customWidth="1"/>
    <col min="10" max="12" width="11.421875" style="18" customWidth="1"/>
    <col min="13" max="13" width="12.00390625" style="18" customWidth="1"/>
    <col min="14" max="14" width="4.28125" style="268" customWidth="1"/>
    <col min="15" max="15" width="4.7109375" style="75" customWidth="1"/>
    <col min="16" max="16384" width="11.421875" style="18" customWidth="1"/>
  </cols>
  <sheetData>
    <row r="1" s="93" customFormat="1" ht="12.75" hidden="1">
      <c r="A1" s="202" t="s">
        <v>1009</v>
      </c>
    </row>
    <row r="2" spans="14:15" ht="12.75">
      <c r="N2" s="18"/>
      <c r="O2" s="18"/>
    </row>
    <row r="3" spans="4:15" ht="26.25" customHeight="1">
      <c r="D3" s="811" t="str">
        <f>Translations!$B$308</f>
        <v>SIMPLIFIED CALCULATION OF CO2 EMISSIONS</v>
      </c>
      <c r="E3" s="524"/>
      <c r="F3" s="524"/>
      <c r="G3" s="524"/>
      <c r="H3" s="524"/>
      <c r="I3" s="524"/>
      <c r="J3" s="524"/>
      <c r="K3" s="524"/>
      <c r="L3" s="524"/>
      <c r="M3" s="524"/>
      <c r="O3" s="175"/>
    </row>
    <row r="5" spans="3:13" ht="15.75">
      <c r="C5" s="119">
        <v>10</v>
      </c>
      <c r="D5" s="119" t="str">
        <f>Translations!$B$845</f>
        <v>Obliczenia uproszczone w ramach systemu EU ETS</v>
      </c>
      <c r="E5" s="119"/>
      <c r="F5" s="119"/>
      <c r="G5" s="119"/>
      <c r="H5" s="119"/>
      <c r="I5" s="119"/>
      <c r="J5" s="119"/>
      <c r="K5" s="119"/>
      <c r="L5" s="119"/>
      <c r="M5" s="119"/>
    </row>
    <row r="7" spans="1:13" ht="25.5" customHeight="1">
      <c r="A7" s="417"/>
      <c r="B7" s="64"/>
      <c r="D7" s="691" t="str">
        <f>Translations!$B$992</f>
        <v>Ten rozdział musi zostać wypełniony, jeżeli operator statków powietrznych zdecyduje się na wykorzystanie procedury uproszczonej w celu obliczenia danych dotyczących działalności opisanych w art. 54 rozporządzenia MRR. Operator statków powietrznych ma prawo tego podejścia,</v>
      </c>
      <c r="E7" s="524"/>
      <c r="F7" s="524"/>
      <c r="G7" s="524"/>
      <c r="H7" s="524"/>
      <c r="I7" s="524"/>
      <c r="J7" s="524"/>
      <c r="K7" s="524"/>
      <c r="L7" s="524"/>
      <c r="M7" s="524"/>
    </row>
    <row r="8" spans="1:13" ht="12.75" customHeight="1">
      <c r="A8" s="417"/>
      <c r="B8" s="64"/>
      <c r="D8" s="410" t="s">
        <v>1060</v>
      </c>
      <c r="E8" s="691" t="str">
        <f>Translations!$B$993</f>
        <v>wykonuje mniej niż 243 loty w jednym okresie przez trzy kolejne czteromiesięczne okresy; lub</v>
      </c>
      <c r="F8" s="524"/>
      <c r="G8" s="524"/>
      <c r="H8" s="524"/>
      <c r="I8" s="524"/>
      <c r="J8" s="524"/>
      <c r="K8" s="524"/>
      <c r="L8" s="524"/>
      <c r="M8" s="524"/>
    </row>
    <row r="9" spans="1:13" ht="12.75" customHeight="1">
      <c r="A9" s="417"/>
      <c r="B9" s="64"/>
      <c r="D9" s="410" t="s">
        <v>1060</v>
      </c>
      <c r="E9" s="691" t="str">
        <f>Translations!$B$994</f>
        <v>wykonuje loty o całkowitej rocznej emisji wynoszącej mniej niż 25 000 ton na rok (pełen zakres); lub</v>
      </c>
      <c r="F9" s="524"/>
      <c r="G9" s="524"/>
      <c r="H9" s="524"/>
      <c r="I9" s="524"/>
      <c r="J9" s="524"/>
      <c r="K9" s="524"/>
      <c r="L9" s="524"/>
      <c r="M9" s="524"/>
    </row>
    <row r="10" spans="1:13" ht="12.75" customHeight="1">
      <c r="A10" s="417"/>
      <c r="B10" s="64"/>
      <c r="D10" s="691" t="str">
        <f>Translations!$B$995</f>
        <v>Operator może skorzystać z wyłączenia przedstawionego w art.. 28a ust. 6 Dyrektywy 2003/87/WE,</v>
      </c>
      <c r="E10" s="524"/>
      <c r="F10" s="524"/>
      <c r="G10" s="524"/>
      <c r="H10" s="524"/>
      <c r="I10" s="524"/>
      <c r="J10" s="524"/>
      <c r="K10" s="524"/>
      <c r="L10" s="524"/>
      <c r="M10" s="524"/>
    </row>
    <row r="11" spans="1:13" ht="12.75" customHeight="1">
      <c r="A11" s="417"/>
      <c r="B11" s="64"/>
      <c r="D11" s="410" t="s">
        <v>1060</v>
      </c>
      <c r="E11" s="691" t="str">
        <f>Translations!$B$996</f>
        <v>wykonuje loty o całkowitej rocznej emisji wynoszącej mniej niż 25 000 ton na rok (pełen zakres); lub </v>
      </c>
      <c r="F11" s="524"/>
      <c r="G11" s="524"/>
      <c r="H11" s="524"/>
      <c r="I11" s="524"/>
      <c r="J11" s="524"/>
      <c r="K11" s="524"/>
      <c r="L11" s="524"/>
      <c r="M11" s="524"/>
    </row>
    <row r="12" spans="1:13" ht="12.75" customHeight="1">
      <c r="A12" s="417"/>
      <c r="B12" s="64"/>
      <c r="D12" s="410" t="s">
        <v>1060</v>
      </c>
      <c r="E12" s="691" t="str">
        <f>Translations!$B$997</f>
        <v>wykonuje loty o całkowitej rocznej emisji wynoszącej mniej niż 3 000 ton na rok (ograniczony zakres).</v>
      </c>
      <c r="F12" s="524"/>
      <c r="G12" s="524"/>
      <c r="H12" s="524"/>
      <c r="I12" s="524"/>
      <c r="J12" s="524"/>
      <c r="K12" s="524"/>
      <c r="L12" s="524"/>
      <c r="M12" s="524"/>
    </row>
    <row r="13" spans="1:13" ht="25.5" customHeight="1">
      <c r="A13" s="417"/>
      <c r="B13" s="64"/>
      <c r="D13" s="671" t="str">
        <f>Translations!$B$998</f>
        <v>Wpisy w tym miejscu są wymagane / dozwolone jedynie, jeżeli w rozdziale 5 potwierdzono zamiar stosowania procedury uproszczonej w celu obliczenia zużycia paliwa oraz przedstawiono dowód kwalifikacji do stosowania takiego podejścia.</v>
      </c>
      <c r="E13" s="524"/>
      <c r="F13" s="524"/>
      <c r="G13" s="524"/>
      <c r="H13" s="524"/>
      <c r="I13" s="524"/>
      <c r="J13" s="524"/>
      <c r="K13" s="524"/>
      <c r="L13" s="524"/>
      <c r="M13" s="524"/>
    </row>
    <row r="14" spans="3:13" ht="12.75" customHeight="1">
      <c r="C14" s="420" t="s">
        <v>255</v>
      </c>
      <c r="D14" s="796" t="str">
        <f>Translations!$B$312</f>
        <v>Proszę podać nazwę lub odniesienie do zatwierdzonego przez Komisję narzędzia stosowanego do oszacowania zużycia paliwa.</v>
      </c>
      <c r="E14" s="797"/>
      <c r="F14" s="797"/>
      <c r="G14" s="797"/>
      <c r="H14" s="797"/>
      <c r="I14" s="797"/>
      <c r="J14" s="797"/>
      <c r="K14" s="797"/>
      <c r="L14" s="797"/>
      <c r="M14" s="797"/>
    </row>
    <row r="15" spans="3:13" ht="12.75" customHeight="1">
      <c r="C15" s="170"/>
      <c r="D15" s="722" t="s">
        <v>1420</v>
      </c>
      <c r="E15" s="723"/>
      <c r="F15" s="723"/>
      <c r="G15" s="723"/>
      <c r="H15" s="723"/>
      <c r="I15" s="724"/>
      <c r="J15" s="212"/>
      <c r="K15" s="212"/>
      <c r="L15" s="212"/>
      <c r="M15" s="212"/>
    </row>
    <row r="16" ht="12.75">
      <c r="C16" s="170"/>
    </row>
    <row r="17" spans="3:13" ht="25.5" customHeight="1">
      <c r="C17" s="420" t="s">
        <v>258</v>
      </c>
      <c r="D17" s="725" t="str">
        <f>Translations!$B$999</f>
        <v>Proszę potwierdzić, że do obliczenia wielkości emisji na potrzeby EU ETS zostaną zastosowane poniższe standardowe wskaźniki emisji dla znormalizowanych handlowych paliw lotniczych:</v>
      </c>
      <c r="E17" s="524"/>
      <c r="F17" s="524"/>
      <c r="G17" s="524"/>
      <c r="H17" s="524"/>
      <c r="I17" s="524"/>
      <c r="J17" s="524"/>
      <c r="K17" s="524"/>
      <c r="L17" s="524"/>
      <c r="M17" s="524"/>
    </row>
    <row r="18" spans="3:13" ht="4.5" customHeight="1">
      <c r="C18" s="216"/>
      <c r="D18" s="209"/>
      <c r="E18" s="209"/>
      <c r="F18" s="209"/>
      <c r="G18" s="209"/>
      <c r="H18" s="209"/>
      <c r="I18" s="209"/>
      <c r="J18" s="209"/>
      <c r="K18" s="209"/>
      <c r="L18" s="209"/>
      <c r="M18" s="209"/>
    </row>
    <row r="19" spans="3:13" ht="26.25" customHeight="1">
      <c r="C19" s="216"/>
      <c r="D19" s="790" t="str">
        <f>Translations!$B$289</f>
        <v>Rodzaj paliwa lotniczego</v>
      </c>
      <c r="E19" s="790"/>
      <c r="F19" s="789"/>
      <c r="G19" s="690" t="str">
        <f>Translations!$B$314</f>
        <v>Domyślna wartość IPCC 
(tCO2 / t)</v>
      </c>
      <c r="H19" s="690"/>
      <c r="I19" s="214" t="str">
        <f>Translations!$B$291</f>
        <v>Potwierdzenie</v>
      </c>
      <c r="M19" s="209"/>
    </row>
    <row r="20" spans="3:13" ht="14.25" customHeight="1">
      <c r="C20" s="216"/>
      <c r="D20" s="788" t="str">
        <f>Translations!$B$273</f>
        <v>Naft. paliwo lotnicze (Jet A1 lub Jet A)</v>
      </c>
      <c r="E20" s="788"/>
      <c r="F20" s="789"/>
      <c r="G20" s="780">
        <v>3.15</v>
      </c>
      <c r="H20" s="780"/>
      <c r="I20" s="41" t="s">
        <v>1420</v>
      </c>
      <c r="M20" s="209"/>
    </row>
    <row r="21" spans="3:13" ht="12" customHeight="1">
      <c r="C21" s="216"/>
      <c r="D21" s="788" t="str">
        <f>Translations!$B$274</f>
        <v>Paliwo do silników odrzutowych (Jet B)</v>
      </c>
      <c r="E21" s="788"/>
      <c r="F21" s="789"/>
      <c r="G21" s="774">
        <v>3.1</v>
      </c>
      <c r="H21" s="775"/>
      <c r="I21" s="41" t="s">
        <v>1420</v>
      </c>
      <c r="M21" s="209"/>
    </row>
    <row r="22" spans="3:13" ht="12.75" customHeight="1">
      <c r="C22" s="216"/>
      <c r="D22" s="788" t="str">
        <f>Translations!$B$275</f>
        <v>Benzyna lotnicza (AvGas)</v>
      </c>
      <c r="E22" s="788"/>
      <c r="F22" s="789"/>
      <c r="G22" s="737">
        <v>3.1</v>
      </c>
      <c r="H22" s="737"/>
      <c r="I22" s="41" t="s">
        <v>1420</v>
      </c>
      <c r="M22" s="209"/>
    </row>
    <row r="23" spans="3:13" ht="12.75">
      <c r="C23" s="216"/>
      <c r="D23" s="172"/>
      <c r="E23" s="172"/>
      <c r="F23" s="215"/>
      <c r="G23" s="215"/>
      <c r="H23" s="216"/>
      <c r="I23" s="209"/>
      <c r="J23" s="209"/>
      <c r="K23" s="209"/>
      <c r="L23" s="209"/>
      <c r="M23" s="209"/>
    </row>
    <row r="24" spans="1:13" ht="25.5" customHeight="1">
      <c r="A24" s="417"/>
      <c r="B24" s="64"/>
      <c r="C24" s="420" t="s">
        <v>296</v>
      </c>
      <c r="D24" s="725" t="str">
        <f>Translations!$B$315</f>
        <v>W przypadku stosowania paliwa alternatywnego (w tym biopaliwa) należy przedstawić proponowany wskaźnik emisji oraz wartość opałową, które zostaną wykorzystane, oraz uzasadnić zastosowaną metodykę.</v>
      </c>
      <c r="E24" s="524"/>
      <c r="F24" s="524"/>
      <c r="G24" s="524"/>
      <c r="H24" s="524"/>
      <c r="I24" s="524"/>
      <c r="J24" s="524"/>
      <c r="K24" s="524"/>
      <c r="L24" s="524"/>
      <c r="M24" s="524"/>
    </row>
    <row r="25" spans="3:13" ht="4.5" customHeight="1">
      <c r="C25" s="216"/>
      <c r="D25" s="172"/>
      <c r="E25" s="172"/>
      <c r="F25" s="215"/>
      <c r="G25" s="215"/>
      <c r="H25" s="216"/>
      <c r="I25" s="209"/>
      <c r="J25" s="209"/>
      <c r="K25" s="209"/>
      <c r="L25" s="209"/>
      <c r="M25" s="209"/>
    </row>
    <row r="26" spans="1:13" ht="12.75">
      <c r="A26" s="417"/>
      <c r="B26" s="64"/>
      <c r="C26" s="216"/>
      <c r="D26" s="814"/>
      <c r="E26" s="653"/>
      <c r="F26" s="653"/>
      <c r="G26" s="653"/>
      <c r="H26" s="653"/>
      <c r="I26" s="653"/>
      <c r="J26" s="653"/>
      <c r="K26" s="653"/>
      <c r="L26" s="653"/>
      <c r="M26" s="623"/>
    </row>
    <row r="27" spans="1:13" ht="12.75">
      <c r="A27" s="417"/>
      <c r="B27" s="64"/>
      <c r="C27" s="216"/>
      <c r="D27" s="213"/>
      <c r="E27" s="213"/>
      <c r="F27" s="213"/>
      <c r="G27" s="213"/>
      <c r="H27" s="213"/>
      <c r="I27" s="213"/>
      <c r="J27" s="213"/>
      <c r="K27" s="213"/>
      <c r="L27" s="213"/>
      <c r="M27" s="213"/>
    </row>
    <row r="28" spans="1:13" ht="12.75">
      <c r="A28" s="417"/>
      <c r="B28" s="64"/>
      <c r="C28" s="209"/>
      <c r="D28" s="624" t="str">
        <f>Translations!$B$1000</f>
        <v>&lt;&lt;&lt; Proszę kliknąć tutaj, aby przejść do rozdziału 12 "Zarządzanie" &gt;&gt;&gt;</v>
      </c>
      <c r="E28" s="624"/>
      <c r="F28" s="624"/>
      <c r="G28" s="624"/>
      <c r="H28" s="624"/>
      <c r="I28" s="624"/>
      <c r="J28" s="624"/>
      <c r="K28" s="213"/>
      <c r="L28" s="213"/>
      <c r="M28" s="213"/>
    </row>
    <row r="29" spans="3:13" ht="14.25" customHeight="1">
      <c r="C29" s="209"/>
      <c r="D29" s="172"/>
      <c r="E29" s="172"/>
      <c r="F29" s="215"/>
      <c r="G29" s="215"/>
      <c r="H29" s="216"/>
      <c r="I29" s="209"/>
      <c r="J29" s="209"/>
      <c r="K29" s="209"/>
      <c r="L29" s="209"/>
      <c r="M29" s="209"/>
    </row>
    <row r="30" spans="3:13" ht="15.75">
      <c r="C30" s="119">
        <v>11</v>
      </c>
      <c r="D30" s="119" t="str">
        <f>Translations!$B$14</f>
        <v>Luki w danych</v>
      </c>
      <c r="E30" s="119"/>
      <c r="F30" s="119"/>
      <c r="G30" s="119"/>
      <c r="H30" s="119"/>
      <c r="I30" s="119"/>
      <c r="J30" s="119"/>
      <c r="K30" s="119"/>
      <c r="L30" s="119"/>
      <c r="M30" s="119"/>
    </row>
    <row r="31" ht="12.75">
      <c r="C31" s="170"/>
    </row>
    <row r="32" spans="1:15" s="104" customFormat="1" ht="38.25" customHeight="1">
      <c r="A32" s="373"/>
      <c r="B32" s="4"/>
      <c r="C32" s="421"/>
      <c r="D32" s="591" t="str">
        <f>Translations!$B$318</f>
        <v>Jeżeli brakuje odpowiednich danych dla określenia wielkości emisji operatora statku powietrznego, operator statku powietrznego stosuje dane zastępcze obliczone zgodnie z alternatywną metodą zatwierdzoną przez właściwy organ. Powody zastosowania metodyki postępowania z lukami w danych oraz ilość emisji, dla której zastosowano takie podejście, należy określić w rocznym raporcie na temat wielkości emisji.</v>
      </c>
      <c r="E32" s="797"/>
      <c r="F32" s="797"/>
      <c r="G32" s="797"/>
      <c r="H32" s="797"/>
      <c r="I32" s="797"/>
      <c r="J32" s="797"/>
      <c r="K32" s="797"/>
      <c r="L32" s="797"/>
      <c r="M32" s="797"/>
      <c r="N32" s="268"/>
      <c r="O32" s="81"/>
    </row>
    <row r="33" spans="1:15" ht="4.5" customHeight="1">
      <c r="A33" s="373"/>
      <c r="B33" s="4"/>
      <c r="C33" s="421"/>
      <c r="D33" s="104"/>
      <c r="E33" s="104"/>
      <c r="F33" s="104"/>
      <c r="G33" s="104"/>
      <c r="H33" s="104"/>
      <c r="I33" s="104"/>
      <c r="J33" s="104"/>
      <c r="K33" s="104"/>
      <c r="L33" s="104"/>
      <c r="O33" s="18"/>
    </row>
    <row r="34" spans="1:15" ht="12.75" customHeight="1">
      <c r="A34" s="373"/>
      <c r="B34" s="389"/>
      <c r="C34" s="422"/>
      <c r="D34" s="398"/>
      <c r="E34" s="398"/>
      <c r="F34" s="398"/>
      <c r="G34" s="398"/>
      <c r="H34" s="398"/>
      <c r="I34" s="398"/>
      <c r="J34" s="399"/>
      <c r="K34" s="399"/>
      <c r="L34" s="399"/>
      <c r="M34" s="399"/>
      <c r="N34" s="389"/>
      <c r="O34" s="18"/>
    </row>
    <row r="35" spans="1:15" ht="38.25" customHeight="1">
      <c r="A35" s="373"/>
      <c r="B35" s="389"/>
      <c r="C35" s="423"/>
      <c r="D35" s="685" t="str">
        <f>Translations!$B$917</f>
        <v>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dokonać ich opisu w poniższym polu.</v>
      </c>
      <c r="E35" s="524"/>
      <c r="F35" s="524"/>
      <c r="G35" s="524"/>
      <c r="H35" s="524"/>
      <c r="I35" s="524"/>
      <c r="J35" s="524"/>
      <c r="K35" s="524"/>
      <c r="L35" s="524"/>
      <c r="M35" s="524"/>
      <c r="N35" s="389"/>
      <c r="O35" s="18"/>
    </row>
    <row r="36" spans="1:15" ht="12.75" customHeight="1">
      <c r="A36" s="373"/>
      <c r="B36" s="389"/>
      <c r="C36" s="422"/>
      <c r="D36" s="398"/>
      <c r="E36" s="398"/>
      <c r="F36" s="398"/>
      <c r="G36" s="398"/>
      <c r="H36" s="398"/>
      <c r="I36" s="398"/>
      <c r="J36" s="399"/>
      <c r="K36" s="399"/>
      <c r="L36" s="399"/>
      <c r="M36" s="399"/>
      <c r="N36" s="389"/>
      <c r="O36" s="18"/>
    </row>
    <row r="37" spans="1:15" ht="4.5" customHeight="1">
      <c r="A37" s="373"/>
      <c r="B37" s="4"/>
      <c r="C37" s="421"/>
      <c r="D37" s="104"/>
      <c r="E37" s="104"/>
      <c r="F37" s="104"/>
      <c r="G37" s="104"/>
      <c r="H37" s="104"/>
      <c r="I37" s="104"/>
      <c r="J37" s="104"/>
      <c r="K37" s="104"/>
      <c r="L37" s="104"/>
      <c r="O37" s="18"/>
    </row>
    <row r="38" spans="1:13" ht="28.5" customHeight="1">
      <c r="A38" s="373"/>
      <c r="B38" s="4"/>
      <c r="C38" s="169" t="s">
        <v>255</v>
      </c>
      <c r="D38" s="798" t="str">
        <f>Translations!$B$1001</f>
        <v>Proszę podać krótki opis metody stosowanej do oszacowania zużycia paliwa w przypadku braku danych zgodnie z warunkami określonymi powyżej.</v>
      </c>
      <c r="E38" s="768"/>
      <c r="F38" s="768"/>
      <c r="G38" s="768"/>
      <c r="H38" s="768"/>
      <c r="I38" s="768"/>
      <c r="J38" s="768"/>
      <c r="K38" s="768"/>
      <c r="L38" s="768"/>
      <c r="M38" s="768"/>
    </row>
    <row r="39" spans="3:13" ht="52.5" customHeight="1">
      <c r="C39" s="170"/>
      <c r="D39" s="799"/>
      <c r="E39" s="800"/>
      <c r="F39" s="800"/>
      <c r="G39" s="800"/>
      <c r="H39" s="800"/>
      <c r="I39" s="800"/>
      <c r="J39" s="800"/>
      <c r="K39" s="800"/>
      <c r="L39" s="800"/>
      <c r="M39" s="801"/>
    </row>
    <row r="40" ht="12.75">
      <c r="C40" s="170"/>
    </row>
    <row r="41" spans="1:15" s="104" customFormat="1" ht="42" customHeight="1">
      <c r="A41" s="105"/>
      <c r="C41" s="169" t="s">
        <v>258</v>
      </c>
      <c r="D41" s="765" t="str">
        <f>Translations!$B$1002</f>
        <v>Jeżeli dane zastępcze na potrzeby systemu EU ETS nie mogą zostać określone na podstawie metody opisanej w pkt 11(a), wielkość emisji można oszacować na podstawie zużycia paliwa określonego z zastosowaniem narzędzia, o którym mowa w art. 54 ust. 2 rozporządzenia MRR. Proszę podać, jakie narzędzie zatwierdzone przez Komisję zastosowano w tym przypadku:</v>
      </c>
      <c r="E41" s="524"/>
      <c r="F41" s="524"/>
      <c r="G41" s="524"/>
      <c r="H41" s="524"/>
      <c r="I41" s="524"/>
      <c r="J41" s="524"/>
      <c r="K41" s="524"/>
      <c r="L41" s="524"/>
      <c r="M41" s="524"/>
      <c r="N41" s="268"/>
      <c r="O41" s="81"/>
    </row>
    <row r="42" spans="3:9" ht="12.75">
      <c r="C42" s="170"/>
      <c r="D42" s="726" t="s">
        <v>1420</v>
      </c>
      <c r="E42" s="727"/>
      <c r="F42" s="727"/>
      <c r="G42" s="727"/>
      <c r="H42" s="727"/>
      <c r="I42" s="728"/>
    </row>
    <row r="43" ht="12.75">
      <c r="C43" s="170"/>
    </row>
    <row r="44" spans="2:14" ht="12.75">
      <c r="B44" s="389"/>
      <c r="C44" s="422"/>
      <c r="D44" s="389"/>
      <c r="E44" s="389"/>
      <c r="F44" s="389"/>
      <c r="G44" s="389"/>
      <c r="H44" s="389"/>
      <c r="I44" s="389"/>
      <c r="J44" s="389"/>
      <c r="K44" s="389"/>
      <c r="L44" s="389"/>
      <c r="M44" s="389"/>
      <c r="N44" s="389"/>
    </row>
    <row r="45" spans="2:14" ht="25.5" customHeight="1">
      <c r="B45" s="389"/>
      <c r="C45" s="424" t="s">
        <v>296</v>
      </c>
      <c r="D45" s="563" t="str">
        <f>Translations!$B$1003</f>
        <v>Proszę podać o wszelkich dodatkowych źródłach danych, których operator zamierza użyć, aby uniknąć luk w danych w ramach mechanizmu CORSIA:</v>
      </c>
      <c r="E45" s="563"/>
      <c r="F45" s="563"/>
      <c r="G45" s="563"/>
      <c r="H45" s="563"/>
      <c r="I45" s="563"/>
      <c r="J45" s="563"/>
      <c r="K45" s="563"/>
      <c r="L45" s="563"/>
      <c r="M45" s="563"/>
      <c r="N45" s="389"/>
    </row>
    <row r="46" spans="2:14" ht="12.75">
      <c r="B46" s="389"/>
      <c r="C46" s="423"/>
      <c r="D46" s="802"/>
      <c r="E46" s="803"/>
      <c r="F46" s="803"/>
      <c r="G46" s="803"/>
      <c r="H46" s="803"/>
      <c r="I46" s="803"/>
      <c r="J46" s="803"/>
      <c r="K46" s="803"/>
      <c r="L46" s="803"/>
      <c r="M46" s="804"/>
      <c r="N46" s="389"/>
    </row>
    <row r="47" spans="2:14" ht="12.75">
      <c r="B47" s="389"/>
      <c r="C47" s="423"/>
      <c r="D47" s="805"/>
      <c r="E47" s="806"/>
      <c r="F47" s="806"/>
      <c r="G47" s="806"/>
      <c r="H47" s="806"/>
      <c r="I47" s="806"/>
      <c r="J47" s="806"/>
      <c r="K47" s="806"/>
      <c r="L47" s="806"/>
      <c r="M47" s="807"/>
      <c r="N47" s="389"/>
    </row>
    <row r="48" spans="2:14" ht="12.75">
      <c r="B48" s="389"/>
      <c r="C48" s="423"/>
      <c r="D48" s="808"/>
      <c r="E48" s="809"/>
      <c r="F48" s="809"/>
      <c r="G48" s="809"/>
      <c r="H48" s="809"/>
      <c r="I48" s="809"/>
      <c r="J48" s="809"/>
      <c r="K48" s="809"/>
      <c r="L48" s="809"/>
      <c r="M48" s="810"/>
      <c r="N48" s="389"/>
    </row>
    <row r="49" spans="2:14" ht="4.5" customHeight="1">
      <c r="B49" s="389"/>
      <c r="C49" s="423"/>
      <c r="D49" s="400"/>
      <c r="E49" s="400"/>
      <c r="F49" s="400"/>
      <c r="G49" s="400"/>
      <c r="H49" s="400"/>
      <c r="I49" s="400"/>
      <c r="J49" s="400"/>
      <c r="K49" s="400"/>
      <c r="L49" s="400"/>
      <c r="M49" s="400"/>
      <c r="N49" s="389"/>
    </row>
    <row r="50" spans="2:14" ht="25.5" customHeight="1">
      <c r="B50" s="389"/>
      <c r="C50" s="424" t="s">
        <v>260</v>
      </c>
      <c r="D50" s="563" t="str">
        <f>Translations!$B$1004</f>
        <v>Proszę potwierdzi c, które narzędzie zostanie wykorzystane do wypełnienia luk w danych lub poprawienia błędnych danych w ramach mechanizmu CORSIA.</v>
      </c>
      <c r="E50" s="563"/>
      <c r="F50" s="563"/>
      <c r="G50" s="563"/>
      <c r="H50" s="563"/>
      <c r="I50" s="563"/>
      <c r="J50" s="563"/>
      <c r="K50" s="563"/>
      <c r="L50" s="563"/>
      <c r="M50" s="563"/>
      <c r="N50" s="389"/>
    </row>
    <row r="51" spans="2:14" ht="12.75">
      <c r="B51" s="389"/>
      <c r="C51" s="421"/>
      <c r="D51" s="644" t="str">
        <f>Translations!$B$1005</f>
        <v>Wybrane narzędzie:</v>
      </c>
      <c r="E51" s="645"/>
      <c r="F51" s="726" t="s">
        <v>1420</v>
      </c>
      <c r="G51" s="791"/>
      <c r="H51" s="791"/>
      <c r="I51" s="791"/>
      <c r="J51" s="791"/>
      <c r="K51" s="791"/>
      <c r="L51" s="791"/>
      <c r="M51" s="792"/>
      <c r="N51" s="389"/>
    </row>
    <row r="52" spans="2:14" ht="4.5" customHeight="1">
      <c r="B52" s="389"/>
      <c r="C52" s="421"/>
      <c r="D52" s="587"/>
      <c r="E52" s="524"/>
      <c r="F52" s="524"/>
      <c r="G52" s="524"/>
      <c r="H52" s="524"/>
      <c r="I52" s="524"/>
      <c r="J52" s="524"/>
      <c r="K52" s="524"/>
      <c r="L52" s="524"/>
      <c r="M52" s="524"/>
      <c r="N52" s="389"/>
    </row>
    <row r="53" spans="2:14" ht="12.75" customHeight="1">
      <c r="B53" s="389"/>
      <c r="C53" s="424" t="s">
        <v>261</v>
      </c>
      <c r="D53" s="563" t="str">
        <f>Translations!$B$963</f>
        <v>Metoda wprowadzania danych stosowana dla narzędzia CERT, jeżeli dotyczy</v>
      </c>
      <c r="E53" s="563"/>
      <c r="F53" s="563"/>
      <c r="G53" s="563"/>
      <c r="H53" s="563"/>
      <c r="I53" s="563"/>
      <c r="J53" s="563"/>
      <c r="K53" s="563"/>
      <c r="L53" s="563"/>
      <c r="M53" s="563"/>
      <c r="N53" s="389"/>
    </row>
    <row r="54" spans="2:14" ht="38.25" customHeight="1">
      <c r="B54" s="389"/>
      <c r="C54" s="421"/>
      <c r="D54" s="587" t="str">
        <f>Translations!$B$1006</f>
        <v>W przypadku wykorzystania narzędzia CERT do wypełniania luk w danych lub do korygowania błędnych danych, proszę określić, czy do oszacowania emisji w okresach sprawozdawczych używana jest Ortodroma (GCD) lub Czas Blokowy (Block time). Ponieważ odstępstwa od wybranej metody mogą być konieczne ze względu na specyficzną sytuację luk danych, wybraną metodę należy rozumieć jako „metodę preferowaną”.</v>
      </c>
      <c r="E54" s="524"/>
      <c r="F54" s="524"/>
      <c r="G54" s="524"/>
      <c r="H54" s="524"/>
      <c r="I54" s="524"/>
      <c r="J54" s="524"/>
      <c r="K54" s="524"/>
      <c r="L54" s="524"/>
      <c r="M54" s="524"/>
      <c r="N54" s="389"/>
    </row>
    <row r="55" spans="2:14" ht="12.75">
      <c r="B55" s="389"/>
      <c r="C55" s="421"/>
      <c r="D55" s="644" t="str">
        <f>Translations!$B$960</f>
        <v>Wybrana metoda:</v>
      </c>
      <c r="E55" s="645"/>
      <c r="F55" s="726"/>
      <c r="G55" s="791"/>
      <c r="H55" s="791"/>
      <c r="I55" s="791"/>
      <c r="J55" s="791"/>
      <c r="K55" s="791"/>
      <c r="L55" s="791"/>
      <c r="M55" s="792"/>
      <c r="N55" s="389"/>
    </row>
    <row r="56" spans="2:14" ht="12.75">
      <c r="B56" s="389"/>
      <c r="C56" s="425"/>
      <c r="D56" s="414"/>
      <c r="E56" s="414"/>
      <c r="F56" s="414"/>
      <c r="G56" s="414"/>
      <c r="H56" s="414"/>
      <c r="I56" s="414"/>
      <c r="J56" s="414"/>
      <c r="K56" s="414"/>
      <c r="L56" s="414"/>
      <c r="M56" s="414"/>
      <c r="N56" s="389"/>
    </row>
    <row r="57" spans="2:14" ht="12.75">
      <c r="B57" s="389"/>
      <c r="C57" s="424" t="s">
        <v>256</v>
      </c>
      <c r="D57" s="563" t="str">
        <f>Translations!$B$965</f>
        <v>Dalszy opis metody wykorzystanej do pozyskania danych wsadowych do CERT, jeżeli dotyczy.</v>
      </c>
      <c r="E57" s="524"/>
      <c r="F57" s="524"/>
      <c r="G57" s="524"/>
      <c r="H57" s="524"/>
      <c r="I57" s="524"/>
      <c r="J57" s="524"/>
      <c r="K57" s="524"/>
      <c r="L57" s="524"/>
      <c r="M57" s="524"/>
      <c r="N57" s="389"/>
    </row>
    <row r="58" spans="2:14" ht="12.75">
      <c r="B58" s="389"/>
      <c r="C58" s="425"/>
      <c r="D58" s="793"/>
      <c r="E58" s="794"/>
      <c r="F58" s="794"/>
      <c r="G58" s="794"/>
      <c r="H58" s="794"/>
      <c r="I58" s="794"/>
      <c r="J58" s="794"/>
      <c r="K58" s="794"/>
      <c r="L58" s="794"/>
      <c r="M58" s="795"/>
      <c r="N58" s="389"/>
    </row>
    <row r="59" spans="2:14" ht="12.75">
      <c r="B59" s="389"/>
      <c r="C59" s="425"/>
      <c r="D59" s="782"/>
      <c r="E59" s="783"/>
      <c r="F59" s="783"/>
      <c r="G59" s="783"/>
      <c r="H59" s="783"/>
      <c r="I59" s="783"/>
      <c r="J59" s="783"/>
      <c r="K59" s="783"/>
      <c r="L59" s="783"/>
      <c r="M59" s="784"/>
      <c r="N59" s="389"/>
    </row>
    <row r="60" spans="2:14" ht="12.75">
      <c r="B60" s="389"/>
      <c r="C60" s="425"/>
      <c r="D60" s="785"/>
      <c r="E60" s="786"/>
      <c r="F60" s="786"/>
      <c r="G60" s="786"/>
      <c r="H60" s="786"/>
      <c r="I60" s="786"/>
      <c r="J60" s="786"/>
      <c r="K60" s="786"/>
      <c r="L60" s="786"/>
      <c r="M60" s="787"/>
      <c r="N60" s="389"/>
    </row>
    <row r="61" spans="2:14" ht="12.75">
      <c r="B61" s="389"/>
      <c r="C61" s="422"/>
      <c r="D61" s="389"/>
      <c r="E61" s="389"/>
      <c r="F61" s="389"/>
      <c r="G61" s="389"/>
      <c r="H61" s="389"/>
      <c r="I61" s="389"/>
      <c r="J61" s="389"/>
      <c r="K61" s="389"/>
      <c r="L61" s="389"/>
      <c r="M61" s="389"/>
      <c r="N61" s="389"/>
    </row>
    <row r="62" ht="12.75">
      <c r="C62" s="170"/>
    </row>
    <row r="63" spans="1:15" s="104" customFormat="1" ht="29.25" customHeight="1">
      <c r="A63" s="105"/>
      <c r="C63" s="169" t="s">
        <v>566</v>
      </c>
      <c r="D63" s="798" t="str">
        <f>Translations!$B$321</f>
        <v>W stosownych przypadkach proszę przedstawić krótki opis metodyki postępowania z lukami w danych w odniesieniu do parametrów innych niż zużycie paliwa.</v>
      </c>
      <c r="E63" s="768"/>
      <c r="F63" s="768"/>
      <c r="G63" s="768"/>
      <c r="H63" s="768"/>
      <c r="I63" s="768"/>
      <c r="J63" s="768"/>
      <c r="K63" s="768"/>
      <c r="L63" s="768"/>
      <c r="M63" s="768"/>
      <c r="N63" s="268"/>
      <c r="O63" s="81"/>
    </row>
    <row r="64" spans="3:13" ht="52.5" customHeight="1">
      <c r="C64" s="170"/>
      <c r="D64" s="740"/>
      <c r="E64" s="812"/>
      <c r="F64" s="812"/>
      <c r="G64" s="812"/>
      <c r="H64" s="812"/>
      <c r="I64" s="812"/>
      <c r="J64" s="812"/>
      <c r="K64" s="812"/>
      <c r="L64" s="812"/>
      <c r="M64" s="813"/>
    </row>
    <row r="65" ht="12.75">
      <c r="C65" s="170"/>
    </row>
    <row r="66" spans="3:13" ht="25.5" customHeight="1">
      <c r="C66" s="424" t="s">
        <v>268</v>
      </c>
      <c r="D66" s="563" t="str">
        <f>Translations!$B$1007</f>
        <v>Proszę podać szczegóły dotyczące procedury stosowanej w celu zapewnienia, że luki w danych są ograniczone do wartości poniżej 5% lotów.</v>
      </c>
      <c r="E66" s="524"/>
      <c r="F66" s="524"/>
      <c r="G66" s="524"/>
      <c r="H66" s="524"/>
      <c r="I66" s="524"/>
      <c r="J66" s="524"/>
      <c r="K66" s="524"/>
      <c r="L66" s="524"/>
      <c r="M66" s="524"/>
    </row>
    <row r="67" spans="3:13" ht="51" customHeight="1">
      <c r="C67" s="170"/>
      <c r="D67" s="719" t="str">
        <f>Translations!$B$1008</f>
        <v>Zgodnie z art. 65 ust. 2 rozporządzenia MRR luki w danych w roku sprawozdawczym nie powinny przekraczać 5% zgłoszonych lotów. Jeżeli operator statku powietrznego zda sobie sprawę, że ma luki w danych i braki systemowe, które przekraczają ten próg, wówczas podejmuje on współpracę z właściwym organem w celu podjęcia działań zaradczych w celu rozwiązania tego problemu. Operator statku powietrznego zgłasza procent lotów, które miały luki w danych, oraz okoliczności i przyczyny luk w danych w rocznym raporcie na temat wielkości emisji.</v>
      </c>
      <c r="E67" s="720"/>
      <c r="F67" s="720"/>
      <c r="G67" s="720"/>
      <c r="H67" s="720"/>
      <c r="I67" s="720"/>
      <c r="J67" s="720"/>
      <c r="K67" s="720"/>
      <c r="L67" s="720"/>
      <c r="M67" s="720"/>
    </row>
    <row r="68" spans="3:13" ht="12.75">
      <c r="C68" s="170"/>
      <c r="D68" s="675" t="str">
        <f>Translations!$B$194</f>
        <v>Nazwa procedury</v>
      </c>
      <c r="E68" s="676"/>
      <c r="F68" s="722"/>
      <c r="G68" s="653"/>
      <c r="H68" s="653"/>
      <c r="I68" s="653"/>
      <c r="J68" s="653"/>
      <c r="K68" s="653"/>
      <c r="L68" s="653"/>
      <c r="M68" s="623"/>
    </row>
    <row r="69" spans="3:13" ht="12.75">
      <c r="C69" s="170"/>
      <c r="D69" s="675" t="str">
        <f>Translations!$B$195</f>
        <v>Odniesienie do procedury</v>
      </c>
      <c r="E69" s="676"/>
      <c r="F69" s="722"/>
      <c r="G69" s="653"/>
      <c r="H69" s="653"/>
      <c r="I69" s="653"/>
      <c r="J69" s="653"/>
      <c r="K69" s="653"/>
      <c r="L69" s="653"/>
      <c r="M69" s="623"/>
    </row>
    <row r="70" spans="3:13" ht="38.25" customHeight="1">
      <c r="C70" s="170"/>
      <c r="D70" s="675" t="str">
        <f>Translations!$B$197</f>
        <v>Krótki opis procedury</v>
      </c>
      <c r="E70" s="676"/>
      <c r="F70" s="722"/>
      <c r="G70" s="653"/>
      <c r="H70" s="653"/>
      <c r="I70" s="653"/>
      <c r="J70" s="653"/>
      <c r="K70" s="653"/>
      <c r="L70" s="653"/>
      <c r="M70" s="623"/>
    </row>
    <row r="71" spans="3:13" ht="25.5" customHeight="1">
      <c r="C71" s="170"/>
      <c r="D71" s="675" t="str">
        <f>Translations!$B$198</f>
        <v>Stanowisko lub departament odpowiedzialny za zarządzanie danymi</v>
      </c>
      <c r="E71" s="676"/>
      <c r="F71" s="722"/>
      <c r="G71" s="653"/>
      <c r="H71" s="653"/>
      <c r="I71" s="653"/>
      <c r="J71" s="653"/>
      <c r="K71" s="653"/>
      <c r="L71" s="653"/>
      <c r="M71" s="623"/>
    </row>
    <row r="72" spans="3:13" ht="12.75" customHeight="1">
      <c r="C72" s="170"/>
      <c r="D72" s="675" t="str">
        <f>Translations!$B$199</f>
        <v>Miejsce przechowywania danych</v>
      </c>
      <c r="E72" s="676"/>
      <c r="F72" s="722"/>
      <c r="G72" s="653"/>
      <c r="H72" s="653"/>
      <c r="I72" s="653"/>
      <c r="J72" s="653"/>
      <c r="K72" s="653"/>
      <c r="L72" s="653"/>
      <c r="M72" s="623"/>
    </row>
    <row r="73" spans="3:13" ht="25.5" customHeight="1">
      <c r="C73" s="170"/>
      <c r="D73" s="675" t="str">
        <f>Translations!$B$233</f>
        <v>Nazwa wykorzystywanego systemu (jeżeli dotyczy)</v>
      </c>
      <c r="E73" s="676"/>
      <c r="F73" s="722"/>
      <c r="G73" s="653"/>
      <c r="H73" s="653"/>
      <c r="I73" s="653"/>
      <c r="J73" s="653"/>
      <c r="K73" s="653"/>
      <c r="L73" s="653"/>
      <c r="M73" s="623"/>
    </row>
    <row r="75" spans="4:10" ht="12.75">
      <c r="D75" s="624" t="str">
        <f>Translations!$B$1000</f>
        <v>&lt;&lt;&lt; Proszę kliknąć tutaj, aby przejść do rozdziału 12 "Zarządzanie" &gt;&gt;&gt;</v>
      </c>
      <c r="E75" s="624"/>
      <c r="F75" s="624"/>
      <c r="G75" s="624"/>
      <c r="H75" s="624"/>
      <c r="I75" s="624"/>
      <c r="J75" s="624"/>
    </row>
  </sheetData>
  <sheetProtection sheet="1" objects="1" scenarios="1" formatCells="0" formatColumns="0" formatRows="0"/>
  <mergeCells count="61">
    <mergeCell ref="D3:M3"/>
    <mergeCell ref="D7:M7"/>
    <mergeCell ref="E8:M8"/>
    <mergeCell ref="E9:M9"/>
    <mergeCell ref="D10:M10"/>
    <mergeCell ref="D64:M64"/>
    <mergeCell ref="D24:M24"/>
    <mergeCell ref="D26:M26"/>
    <mergeCell ref="E11:M11"/>
    <mergeCell ref="D28:J28"/>
    <mergeCell ref="D63:M63"/>
    <mergeCell ref="D39:M39"/>
    <mergeCell ref="D50:M50"/>
    <mergeCell ref="D46:M46"/>
    <mergeCell ref="D47:M47"/>
    <mergeCell ref="D48:M48"/>
    <mergeCell ref="D42:I42"/>
    <mergeCell ref="E12:M12"/>
    <mergeCell ref="D13:M13"/>
    <mergeCell ref="D55:E55"/>
    <mergeCell ref="D45:M45"/>
    <mergeCell ref="D14:M14"/>
    <mergeCell ref="D15:I15"/>
    <mergeCell ref="G21:H21"/>
    <mergeCell ref="D32:M32"/>
    <mergeCell ref="D38:M38"/>
    <mergeCell ref="G19:H19"/>
    <mergeCell ref="D19:F19"/>
    <mergeCell ref="D52:M52"/>
    <mergeCell ref="D51:E51"/>
    <mergeCell ref="F51:M51"/>
    <mergeCell ref="D41:M41"/>
    <mergeCell ref="D58:M58"/>
    <mergeCell ref="D54:M54"/>
    <mergeCell ref="F55:M55"/>
    <mergeCell ref="D75:J75"/>
    <mergeCell ref="G20:H20"/>
    <mergeCell ref="D73:E73"/>
    <mergeCell ref="F70:M70"/>
    <mergeCell ref="D72:E72"/>
    <mergeCell ref="F71:M71"/>
    <mergeCell ref="D71:E71"/>
    <mergeCell ref="D66:M66"/>
    <mergeCell ref="D67:M67"/>
    <mergeCell ref="F68:M68"/>
    <mergeCell ref="F69:M69"/>
    <mergeCell ref="F73:M73"/>
    <mergeCell ref="D68:E68"/>
    <mergeCell ref="F72:M72"/>
    <mergeCell ref="D69:E69"/>
    <mergeCell ref="D70:E70"/>
    <mergeCell ref="D17:M17"/>
    <mergeCell ref="D35:M35"/>
    <mergeCell ref="D59:M59"/>
    <mergeCell ref="D60:M60"/>
    <mergeCell ref="G22:H22"/>
    <mergeCell ref="D57:M57"/>
    <mergeCell ref="D53:M53"/>
    <mergeCell ref="D20:F20"/>
    <mergeCell ref="D21:F21"/>
    <mergeCell ref="D22:F22"/>
  </mergeCells>
  <conditionalFormatting sqref="C35:D35 C34:M34 C36:M36 C52:D52 B50:D50 B51:B52">
    <cfRule type="expression" priority="27" dxfId="0" stopIfTrue="1">
      <formula>CONTR_CORSIAapplied=FALSE</formula>
    </cfRule>
  </conditionalFormatting>
  <conditionalFormatting sqref="N50:N52">
    <cfRule type="expression" priority="11" dxfId="0" stopIfTrue="1">
      <formula>CONTR_CORSIAapplied=FALSE</formula>
    </cfRule>
  </conditionalFormatting>
  <conditionalFormatting sqref="B61:M61 B56:M56">
    <cfRule type="expression" priority="26" dxfId="0" stopIfTrue="1">
      <formula>CONTR_CORSIAapplied=FALSE</formula>
    </cfRule>
  </conditionalFormatting>
  <conditionalFormatting sqref="C55:F55 C53:D54">
    <cfRule type="expression" priority="24" dxfId="0" stopIfTrue="1">
      <formula>CONTR_CORSIAapplied=FALSE</formula>
    </cfRule>
  </conditionalFormatting>
  <conditionalFormatting sqref="B53:B55 B58:D60">
    <cfRule type="expression" priority="25" dxfId="0" stopIfTrue="1">
      <formula>CONTR_CORSIAapplied=FALSE</formula>
    </cfRule>
  </conditionalFormatting>
  <conditionalFormatting sqref="B57">
    <cfRule type="expression" priority="23" dxfId="0" stopIfTrue="1">
      <formula>CONTR_CORSIAapplied=FALSE</formula>
    </cfRule>
  </conditionalFormatting>
  <conditionalFormatting sqref="C57:D57">
    <cfRule type="expression" priority="22" dxfId="0" stopIfTrue="1">
      <formula>CONTR_CORSIAapplied=FALSE</formula>
    </cfRule>
  </conditionalFormatting>
  <conditionalFormatting sqref="B44:M44">
    <cfRule type="expression" priority="21"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51:F51">
    <cfRule type="expression" priority="14" dxfId="0" stopIfTrue="1">
      <formula>CONTR_CORSIAapplied=FALSE</formula>
    </cfRule>
  </conditionalFormatting>
  <conditionalFormatting sqref="N56 N61">
    <cfRule type="expression" priority="10" dxfId="0" stopIfTrue="1">
      <formula>CONTR_CORSIAapplied=FALSE</formula>
    </cfRule>
  </conditionalFormatting>
  <conditionalFormatting sqref="N53:N55 N58:N60">
    <cfRule type="expression" priority="9" dxfId="0" stopIfTrue="1">
      <formula>CONTR_CORSIAapplied=FALSE</formula>
    </cfRule>
  </conditionalFormatting>
  <conditionalFormatting sqref="N57">
    <cfRule type="expression" priority="8" dxfId="0" stopIfTrue="1">
      <formula>CONTR_CORSIAapplied=FALSE</formula>
    </cfRule>
  </conditionalFormatting>
  <conditionalFormatting sqref="N44">
    <cfRule type="expression" priority="7" dxfId="0" stopIfTrue="1">
      <formula>CONTR_CORSIAapplied=FALSE</formula>
    </cfRule>
  </conditionalFormatting>
  <conditionalFormatting sqref="B49:M49 B45 B46:D48">
    <cfRule type="expression" priority="6" dxfId="0" stopIfTrue="1">
      <formula>CONTR_CORSIAapplied=FALSE</formula>
    </cfRule>
  </conditionalFormatting>
  <conditionalFormatting sqref="N45:N49">
    <cfRule type="expression" priority="5" dxfId="0" stopIfTrue="1">
      <formula>CONTR_CORSIAapplied=FALSE</formula>
    </cfRule>
  </conditionalFormatting>
  <conditionalFormatting sqref="C45:D45">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4">
    <dataValidation type="list" allowBlank="1" showInputMessage="1" showErrorMessage="1" sqref="D42:I42 D15:I15">
      <formula1>commissiontool</formula1>
    </dataValidation>
    <dataValidation type="list" allowBlank="1" showInputMessage="1" showErrorMessage="1" sqref="I20:I22">
      <formula1>YesNo</formula1>
    </dataValidation>
    <dataValidation type="list" allowBlank="1" showInputMessage="1" showErrorMessage="1" sqref="F55">
      <formula1>EUconst_CERTmethods</formula1>
    </dataValidation>
    <dataValidation type="list" allowBlank="1" showInputMessage="1" showErrorMessage="1" sqref="F51:M51">
      <formula1>EUconst_CORSIAtools</formula1>
    </dataValidation>
  </dataValidations>
  <hyperlinks>
    <hyperlink ref="D75:I75"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75:J75"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9"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175" zoomScaleNormal="175" zoomScaleSheetLayoutView="100" zoomScalePageLayoutView="0" workbookViewId="0" topLeftCell="A1">
      <selection activeCell="C160" sqref="C160:K160"/>
    </sheetView>
  </sheetViews>
  <sheetFormatPr defaultColWidth="11.421875" defaultRowHeight="12.75"/>
  <cols>
    <col min="1" max="1" width="3.140625" style="268" customWidth="1"/>
    <col min="2" max="2" width="4.00390625" style="220" customWidth="1"/>
    <col min="3" max="10" width="12.7109375" style="18" customWidth="1"/>
    <col min="11" max="11" width="4.00390625" style="18" customWidth="1"/>
    <col min="12" max="16384" width="11.421875" style="18" customWidth="1"/>
  </cols>
  <sheetData>
    <row r="2" spans="2:11" ht="33.75" customHeight="1">
      <c r="B2" s="833" t="str">
        <f>Translations!$B$322</f>
        <v>OPIS PROCEDUR ZARZĄDZANIA DANYMI I DZIAŁAŃ KONTROLNYCH</v>
      </c>
      <c r="C2" s="833"/>
      <c r="D2" s="833"/>
      <c r="E2" s="833"/>
      <c r="F2" s="833"/>
      <c r="G2" s="833"/>
      <c r="H2" s="833"/>
      <c r="I2" s="833"/>
      <c r="J2" s="833"/>
      <c r="K2" s="833"/>
    </row>
    <row r="4" spans="2:11" ht="15.75">
      <c r="B4" s="217">
        <v>12</v>
      </c>
      <c r="C4" s="218" t="str">
        <f>Translations!$B$15</f>
        <v>Zarządzanie</v>
      </c>
      <c r="D4" s="218"/>
      <c r="E4" s="218"/>
      <c r="F4" s="218"/>
      <c r="G4" s="218"/>
      <c r="H4" s="218"/>
      <c r="I4" s="218"/>
      <c r="J4" s="218"/>
      <c r="K4" s="218"/>
    </row>
    <row r="5" spans="2:11" ht="4.5" customHeight="1">
      <c r="B5" s="219"/>
      <c r="C5" s="104"/>
      <c r="D5" s="104"/>
      <c r="E5" s="104"/>
      <c r="F5" s="104"/>
      <c r="G5" s="104"/>
      <c r="H5" s="104"/>
      <c r="I5" s="104"/>
      <c r="J5" s="104"/>
      <c r="K5" s="104"/>
    </row>
    <row r="6" spans="2:11" ht="12.75" customHeight="1">
      <c r="B6" s="389"/>
      <c r="C6" s="398"/>
      <c r="D6" s="398"/>
      <c r="E6" s="398"/>
      <c r="F6" s="398"/>
      <c r="G6" s="398"/>
      <c r="H6" s="398"/>
      <c r="I6" s="399"/>
      <c r="J6" s="399"/>
      <c r="K6" s="382"/>
    </row>
    <row r="7" spans="2:11" ht="38.25" customHeight="1">
      <c r="B7" s="389"/>
      <c r="C7" s="685" t="str">
        <f>Translations!$B$917</f>
        <v>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dokonać ich opisu w poniższym polu.</v>
      </c>
      <c r="D7" s="524"/>
      <c r="E7" s="524"/>
      <c r="F7" s="524"/>
      <c r="G7" s="524"/>
      <c r="H7" s="524"/>
      <c r="I7" s="524"/>
      <c r="J7" s="524"/>
      <c r="K7" s="382"/>
    </row>
    <row r="8" spans="2:11" ht="12.75" customHeight="1">
      <c r="B8" s="389"/>
      <c r="C8" s="398"/>
      <c r="D8" s="398"/>
      <c r="E8" s="398"/>
      <c r="F8" s="398"/>
      <c r="G8" s="398"/>
      <c r="H8" s="398"/>
      <c r="I8" s="399"/>
      <c r="J8" s="399"/>
      <c r="K8" s="382"/>
    </row>
    <row r="9" spans="2:11" ht="4.5" customHeight="1">
      <c r="B9" s="219"/>
      <c r="C9" s="104"/>
      <c r="D9" s="104"/>
      <c r="E9" s="104"/>
      <c r="F9" s="104"/>
      <c r="G9" s="104"/>
      <c r="H9" s="104"/>
      <c r="I9" s="104"/>
      <c r="J9" s="104"/>
      <c r="K9" s="104"/>
    </row>
    <row r="10" spans="2:11" ht="15" customHeight="1">
      <c r="B10" s="56" t="s">
        <v>255</v>
      </c>
      <c r="C10" s="563" t="str">
        <f>Translations!$B$323</f>
        <v>Proszę określić obowiązki w zakresie monitorowania i raportowania (art. 61 rozporządzenia MRR).</v>
      </c>
      <c r="D10" s="563"/>
      <c r="E10" s="563"/>
      <c r="F10" s="563"/>
      <c r="G10" s="563"/>
      <c r="H10" s="563"/>
      <c r="I10" s="563"/>
      <c r="J10" s="563"/>
      <c r="K10" s="563"/>
    </row>
    <row r="11" spans="2:11" ht="36.75" customHeight="1">
      <c r="B11" s="48"/>
      <c r="C11" s="591" t="str">
        <f>Translations!$B$324</f>
        <v>Proszę określić właściwe stanowiska i przedstawić zwięźle ich rolę w zakresie monitorowania i raportowania. Poniżej należy wymienić wyłącznie osoby, które mają najszerszy zakres odpowiedzialności oraz osoby pełniące inne ważne funkcje (tj. nie należy wymieniać osób pełniących obowiązki tymczasowo).</v>
      </c>
      <c r="D11" s="591"/>
      <c r="E11" s="591"/>
      <c r="F11" s="591"/>
      <c r="G11" s="591"/>
      <c r="H11" s="591"/>
      <c r="I11" s="591"/>
      <c r="J11" s="591"/>
      <c r="K11" s="591"/>
    </row>
    <row r="12" spans="2:11" ht="12.75">
      <c r="B12" s="48"/>
      <c r="C12" s="591" t="str">
        <f>Translations!$B$325</f>
        <v>Można je przedstawić za pomocą diagramu drzewka lub schematu organizacyjnego dołączonego do składanych dokumentów.</v>
      </c>
      <c r="D12" s="591"/>
      <c r="E12" s="591"/>
      <c r="F12" s="591"/>
      <c r="G12" s="591"/>
      <c r="H12" s="591"/>
      <c r="I12" s="591"/>
      <c r="J12" s="591"/>
      <c r="K12" s="591"/>
    </row>
    <row r="13" spans="3:11" ht="12.75" customHeight="1">
      <c r="C13" s="815" t="str">
        <f>Translations!$B$326</f>
        <v>Nazwa stanowiska:</v>
      </c>
      <c r="D13" s="816"/>
      <c r="E13" s="817" t="str">
        <f>Translations!$B$327</f>
        <v>Zakres obowiązków</v>
      </c>
      <c r="F13" s="818"/>
      <c r="G13" s="818"/>
      <c r="H13" s="818"/>
      <c r="I13" s="818"/>
      <c r="J13" s="818"/>
      <c r="K13" s="816"/>
    </row>
    <row r="14" spans="3:11" ht="12.75">
      <c r="C14" s="722"/>
      <c r="D14" s="623"/>
      <c r="E14" s="723"/>
      <c r="F14" s="653"/>
      <c r="G14" s="653"/>
      <c r="H14" s="653"/>
      <c r="I14" s="653"/>
      <c r="J14" s="653"/>
      <c r="K14" s="623"/>
    </row>
    <row r="15" spans="3:11" ht="12.75">
      <c r="C15" s="722"/>
      <c r="D15" s="623"/>
      <c r="E15" s="723"/>
      <c r="F15" s="653"/>
      <c r="G15" s="653"/>
      <c r="H15" s="653"/>
      <c r="I15" s="653"/>
      <c r="J15" s="653"/>
      <c r="K15" s="623"/>
    </row>
    <row r="16" spans="3:11" ht="12.75">
      <c r="C16" s="722"/>
      <c r="D16" s="623"/>
      <c r="E16" s="723"/>
      <c r="F16" s="653"/>
      <c r="G16" s="653"/>
      <c r="H16" s="653"/>
      <c r="I16" s="653"/>
      <c r="J16" s="653"/>
      <c r="K16" s="623"/>
    </row>
    <row r="17" spans="3:11" ht="12.75">
      <c r="C17" s="722"/>
      <c r="D17" s="623"/>
      <c r="E17" s="723"/>
      <c r="F17" s="653"/>
      <c r="G17" s="653"/>
      <c r="H17" s="653"/>
      <c r="I17" s="653"/>
      <c r="J17" s="653"/>
      <c r="K17" s="623"/>
    </row>
    <row r="18" spans="3:11" ht="12.75">
      <c r="C18" s="722"/>
      <c r="D18" s="623"/>
      <c r="E18" s="723"/>
      <c r="F18" s="653"/>
      <c r="G18" s="653"/>
      <c r="H18" s="653"/>
      <c r="I18" s="653"/>
      <c r="J18" s="653"/>
      <c r="K18" s="623"/>
    </row>
    <row r="19" spans="2:11" ht="12.75">
      <c r="B19" s="219"/>
      <c r="C19" s="104"/>
      <c r="D19" s="104"/>
      <c r="E19" s="104"/>
      <c r="F19" s="104"/>
      <c r="G19" s="104"/>
      <c r="H19" s="104"/>
      <c r="I19" s="104"/>
      <c r="J19" s="104"/>
      <c r="K19" s="104"/>
    </row>
    <row r="20" spans="2:11" ht="29.25" customHeight="1">
      <c r="B20" s="98" t="s">
        <v>258</v>
      </c>
      <c r="C20" s="563" t="str">
        <f>Translations!$B$328</f>
        <v>Proszę podać szczegółowe informacje dotyczące procedury przydziału obowiązków oraz kompetencji personelu odpowiedzialnego za monitorowanie i raportowanie zgodnie z art. 58 ust. 3 lit. c) rozporządzenia MRR.</v>
      </c>
      <c r="D20" s="687"/>
      <c r="E20" s="687"/>
      <c r="F20" s="687"/>
      <c r="G20" s="687"/>
      <c r="H20" s="687"/>
      <c r="I20" s="687"/>
      <c r="J20" s="687"/>
      <c r="K20" s="687"/>
    </row>
    <row r="21" spans="2:11" ht="36" customHeight="1">
      <c r="B21" s="98"/>
      <c r="C21" s="597" t="str">
        <f>Translations!$B$329</f>
        <v>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v>
      </c>
      <c r="D21" s="597"/>
      <c r="E21" s="597"/>
      <c r="F21" s="597"/>
      <c r="G21" s="597"/>
      <c r="H21" s="597"/>
      <c r="I21" s="597"/>
      <c r="J21" s="597"/>
      <c r="K21" s="597"/>
    </row>
    <row r="22" spans="2:11" ht="12.75">
      <c r="B22" s="148"/>
      <c r="C22" s="675" t="str">
        <f>Translations!$B$194</f>
        <v>Nazwa procedury</v>
      </c>
      <c r="D22" s="676"/>
      <c r="E22" s="722"/>
      <c r="F22" s="723"/>
      <c r="G22" s="723"/>
      <c r="H22" s="723"/>
      <c r="I22" s="723"/>
      <c r="J22" s="723"/>
      <c r="K22" s="724"/>
    </row>
    <row r="23" spans="2:11" ht="12.75">
      <c r="B23" s="148"/>
      <c r="C23" s="675" t="str">
        <f>Translations!$B$195</f>
        <v>Odniesienie do procedury</v>
      </c>
      <c r="D23" s="676"/>
      <c r="E23" s="722"/>
      <c r="F23" s="723"/>
      <c r="G23" s="723"/>
      <c r="H23" s="723"/>
      <c r="I23" s="723"/>
      <c r="J23" s="723"/>
      <c r="K23" s="724"/>
    </row>
    <row r="24" spans="2:11" ht="54" customHeight="1">
      <c r="B24" s="148"/>
      <c r="C24" s="675" t="str">
        <f>Translations!$B$197</f>
        <v>Krótki opis procedury</v>
      </c>
      <c r="D24" s="676"/>
      <c r="E24" s="722"/>
      <c r="F24" s="723"/>
      <c r="G24" s="723"/>
      <c r="H24" s="723"/>
      <c r="I24" s="723"/>
      <c r="J24" s="723"/>
      <c r="K24" s="724"/>
    </row>
    <row r="25" spans="2:11" ht="38.25" customHeight="1">
      <c r="B25" s="148"/>
      <c r="C25" s="675" t="str">
        <f>Translations!$B$198</f>
        <v>Stanowisko lub departament odpowiedzialny za zarządzanie danymi</v>
      </c>
      <c r="D25" s="676"/>
      <c r="E25" s="722"/>
      <c r="F25" s="723"/>
      <c r="G25" s="723"/>
      <c r="H25" s="723"/>
      <c r="I25" s="723"/>
      <c r="J25" s="723"/>
      <c r="K25" s="724"/>
    </row>
    <row r="26" spans="2:11" ht="24.75" customHeight="1">
      <c r="B26" s="148"/>
      <c r="C26" s="675" t="str">
        <f>Translations!$B$199</f>
        <v>Miejsce przechowywania danych</v>
      </c>
      <c r="D26" s="676"/>
      <c r="E26" s="722"/>
      <c r="F26" s="723"/>
      <c r="G26" s="723"/>
      <c r="H26" s="723"/>
      <c r="I26" s="723"/>
      <c r="J26" s="723"/>
      <c r="K26" s="724"/>
    </row>
    <row r="27" spans="2:11" ht="28.5" customHeight="1">
      <c r="B27" s="148"/>
      <c r="C27" s="675" t="str">
        <f>Translations!$B$233</f>
        <v>Nazwa wykorzystywanego systemu (jeżeli dotyczy)</v>
      </c>
      <c r="D27" s="676"/>
      <c r="E27" s="828"/>
      <c r="F27" s="829"/>
      <c r="G27" s="829"/>
      <c r="H27" s="829"/>
      <c r="I27" s="829"/>
      <c r="J27" s="829"/>
      <c r="K27" s="830"/>
    </row>
    <row r="28" spans="2:6" ht="12.75">
      <c r="B28" s="219"/>
      <c r="C28" s="213"/>
      <c r="D28" s="213"/>
      <c r="E28" s="213"/>
      <c r="F28" s="213"/>
    </row>
    <row r="29" spans="2:11" ht="27" customHeight="1">
      <c r="B29" s="98" t="s">
        <v>296</v>
      </c>
      <c r="C29" s="687" t="str">
        <f>Translations!$B$330</f>
        <v>Proszę podać szczegółowe informacje dotyczące procedury regularnej oceny adekwatności planu monitorowania, obejmujące przede wszystkim wszelkie ewentualne środki udoskonalenia metodyki monitorowania.</v>
      </c>
      <c r="D29" s="687"/>
      <c r="E29" s="687"/>
      <c r="F29" s="687"/>
      <c r="G29" s="687"/>
      <c r="H29" s="687"/>
      <c r="I29" s="687"/>
      <c r="J29" s="687"/>
      <c r="K29" s="687"/>
    </row>
    <row r="30" spans="2:11" ht="40.5" customHeight="1">
      <c r="B30" s="98"/>
      <c r="C30" s="597" t="str">
        <f>Translations!$B$331</f>
        <v>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v>
      </c>
      <c r="D30" s="597"/>
      <c r="E30" s="597"/>
      <c r="F30" s="597"/>
      <c r="G30" s="597"/>
      <c r="H30" s="597"/>
      <c r="I30" s="597"/>
      <c r="J30" s="597"/>
      <c r="K30" s="597"/>
    </row>
    <row r="31" spans="2:11" ht="12.75">
      <c r="B31" s="148"/>
      <c r="C31" s="675" t="str">
        <f>Translations!$B$194</f>
        <v>Nazwa procedury</v>
      </c>
      <c r="D31" s="676"/>
      <c r="E31" s="722"/>
      <c r="F31" s="723"/>
      <c r="G31" s="723"/>
      <c r="H31" s="723"/>
      <c r="I31" s="723"/>
      <c r="J31" s="723"/>
      <c r="K31" s="724"/>
    </row>
    <row r="32" spans="2:11" ht="12.75">
      <c r="B32" s="148"/>
      <c r="C32" s="675" t="str">
        <f>Translations!$B$195</f>
        <v>Odniesienie do procedury</v>
      </c>
      <c r="D32" s="676"/>
      <c r="E32" s="722"/>
      <c r="F32" s="723"/>
      <c r="G32" s="723"/>
      <c r="H32" s="723"/>
      <c r="I32" s="723"/>
      <c r="J32" s="723"/>
      <c r="K32" s="724"/>
    </row>
    <row r="33" spans="2:11" ht="54" customHeight="1">
      <c r="B33" s="148"/>
      <c r="C33" s="675" t="str">
        <f>Translations!$B$197</f>
        <v>Krótki opis procedury</v>
      </c>
      <c r="D33" s="676"/>
      <c r="E33" s="722"/>
      <c r="F33" s="723"/>
      <c r="G33" s="723"/>
      <c r="H33" s="723"/>
      <c r="I33" s="723"/>
      <c r="J33" s="723"/>
      <c r="K33" s="724"/>
    </row>
    <row r="34" spans="2:11" ht="38.25" customHeight="1">
      <c r="B34" s="148"/>
      <c r="C34" s="675" t="str">
        <f>Translations!$B$198</f>
        <v>Stanowisko lub departament odpowiedzialny za zarządzanie danymi</v>
      </c>
      <c r="D34" s="676"/>
      <c r="E34" s="722"/>
      <c r="F34" s="723"/>
      <c r="G34" s="723"/>
      <c r="H34" s="723"/>
      <c r="I34" s="723"/>
      <c r="J34" s="723"/>
      <c r="K34" s="724"/>
    </row>
    <row r="35" spans="2:11" ht="25.5" customHeight="1">
      <c r="B35" s="148"/>
      <c r="C35" s="675" t="str">
        <f>Translations!$B$199</f>
        <v>Miejsce przechowywania danych</v>
      </c>
      <c r="D35" s="676"/>
      <c r="E35" s="722"/>
      <c r="F35" s="723"/>
      <c r="G35" s="723"/>
      <c r="H35" s="723"/>
      <c r="I35" s="723"/>
      <c r="J35" s="723"/>
      <c r="K35" s="724"/>
    </row>
    <row r="36" spans="2:11" ht="29.25" customHeight="1">
      <c r="B36" s="148"/>
      <c r="C36" s="675" t="str">
        <f>Translations!$B$233</f>
        <v>Nazwa wykorzystywanego systemu (jeżeli dotyczy)</v>
      </c>
      <c r="D36" s="676"/>
      <c r="E36" s="828"/>
      <c r="F36" s="829"/>
      <c r="G36" s="829"/>
      <c r="H36" s="829"/>
      <c r="I36" s="829"/>
      <c r="J36" s="829"/>
      <c r="K36" s="830"/>
    </row>
    <row r="37" spans="2:6" ht="12.75">
      <c r="B37" s="219"/>
      <c r="C37" s="213"/>
      <c r="D37" s="213"/>
      <c r="E37" s="213"/>
      <c r="F37" s="213"/>
    </row>
    <row r="38" spans="2:11" ht="15.75">
      <c r="B38" s="217">
        <v>13</v>
      </c>
      <c r="C38" s="218" t="str">
        <f>Translations!$B$16</f>
        <v>Działania w zakresie przepływu danych</v>
      </c>
      <c r="D38" s="218"/>
      <c r="E38" s="218"/>
      <c r="F38" s="218"/>
      <c r="G38" s="218"/>
      <c r="H38" s="218"/>
      <c r="I38" s="218"/>
      <c r="J38" s="218"/>
      <c r="K38" s="218"/>
    </row>
    <row r="39" spans="2:11" ht="12.75" customHeight="1">
      <c r="B39" s="219"/>
      <c r="C39" s="104"/>
      <c r="D39" s="104"/>
      <c r="E39" s="104"/>
      <c r="F39" s="104"/>
      <c r="G39" s="104"/>
      <c r="H39" s="104"/>
      <c r="I39" s="104"/>
      <c r="J39" s="104"/>
      <c r="K39" s="104"/>
    </row>
    <row r="40" spans="2:11" ht="38.25" customHeight="1">
      <c r="B40" s="98" t="s">
        <v>255</v>
      </c>
      <c r="C40" s="687" t="str">
        <f>Translations!$B$332</f>
        <v>Proszę podać szczegółowe informacje o procedurach dotyczących działań w zakresie przepływu danych, gwarantujących, że dane przekazywane w ramach systemu EU ETS nie zawierają nieprawidłowości i są zgodne z zatwierdzonym planem i rozporządzeniem.</v>
      </c>
      <c r="D40" s="687"/>
      <c r="E40" s="687"/>
      <c r="F40" s="687"/>
      <c r="G40" s="687"/>
      <c r="H40" s="687"/>
      <c r="I40" s="687"/>
      <c r="J40" s="687"/>
      <c r="K40" s="687"/>
    </row>
    <row r="41" spans="1:11" s="57" customFormat="1" ht="51" customHeight="1">
      <c r="A41" s="268"/>
      <c r="B41" s="52"/>
      <c r="C41" s="856" t="str">
        <f>Translations!$B$333</f>
        <v>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v>
      </c>
      <c r="D41" s="613"/>
      <c r="E41" s="613"/>
      <c r="F41" s="613"/>
      <c r="G41" s="613"/>
      <c r="H41" s="613"/>
      <c r="I41" s="613"/>
      <c r="J41" s="613"/>
      <c r="K41" s="613"/>
    </row>
    <row r="42" spans="1:11" s="57" customFormat="1" ht="63.75" customHeight="1">
      <c r="A42" s="268"/>
      <c r="B42" s="52"/>
      <c r="C42" s="856" t="str">
        <f>Translations!$B$334</f>
        <v>W pkt „Opis stosownych etapów procesu” proszę określić każdy etap przepływu danych od danych podstawowych po roczne emisje, określając kolejność i interakcję między działaniami w zakresie przepływu danych; proszę załączyć wzory i dane stosowane do obliczenia emisji z danych podstawowych. Proszę podać szczegółowe informacje dotyczące wszelkich systemów elektronicznego przetwarzania i przechowywania danych oraz innych sposobów wprowadzania danych (w tym ręcznego) oraz określić, w jaki sposób zapisuje się wyjściowe dane.</v>
      </c>
      <c r="D42" s="613"/>
      <c r="E42" s="613"/>
      <c r="F42" s="613"/>
      <c r="G42" s="613"/>
      <c r="H42" s="613"/>
      <c r="I42" s="613"/>
      <c r="J42" s="613"/>
      <c r="K42" s="613"/>
    </row>
    <row r="43" spans="1:11" s="57" customFormat="1" ht="4.5" customHeight="1">
      <c r="A43" s="268"/>
      <c r="B43" s="52"/>
      <c r="C43" s="207"/>
      <c r="D43" s="266"/>
      <c r="E43" s="267"/>
      <c r="F43" s="267"/>
      <c r="G43" s="267"/>
      <c r="H43" s="267"/>
      <c r="I43" s="267"/>
      <c r="J43" s="267"/>
      <c r="K43" s="267"/>
    </row>
    <row r="44" spans="1:11" s="57" customFormat="1" ht="12.75" customHeight="1">
      <c r="A44" s="268"/>
      <c r="B44" s="52"/>
      <c r="C44" s="831" t="str">
        <f>Translations!$B$194</f>
        <v>Nazwa procedury</v>
      </c>
      <c r="D44" s="832"/>
      <c r="E44" s="722"/>
      <c r="F44" s="723"/>
      <c r="G44" s="723"/>
      <c r="H44" s="723"/>
      <c r="I44" s="723"/>
      <c r="J44" s="723"/>
      <c r="K44" s="724"/>
    </row>
    <row r="45" spans="1:11" s="57" customFormat="1" ht="12.75" customHeight="1">
      <c r="A45" s="268"/>
      <c r="B45" s="52"/>
      <c r="C45" s="831" t="str">
        <f>Translations!$B$195</f>
        <v>Odniesienie do procedury</v>
      </c>
      <c r="D45" s="832"/>
      <c r="E45" s="722"/>
      <c r="F45" s="723"/>
      <c r="G45" s="723"/>
      <c r="H45" s="723"/>
      <c r="I45" s="723"/>
      <c r="J45" s="723"/>
      <c r="K45" s="724"/>
    </row>
    <row r="46" spans="1:11" s="57" customFormat="1" ht="25.5" customHeight="1">
      <c r="A46" s="268"/>
      <c r="B46" s="52"/>
      <c r="C46" s="831" t="str">
        <f>Translations!$B$335</f>
        <v>Odniesienie do procedury (w stosownych przypadkach)</v>
      </c>
      <c r="D46" s="832"/>
      <c r="E46" s="722"/>
      <c r="F46" s="723"/>
      <c r="G46" s="723"/>
      <c r="H46" s="723"/>
      <c r="I46" s="723"/>
      <c r="J46" s="723"/>
      <c r="K46" s="724"/>
    </row>
    <row r="47" spans="1:11" s="57" customFormat="1" ht="25.5" customHeight="1">
      <c r="A47" s="268"/>
      <c r="B47" s="52"/>
      <c r="C47" s="834" t="str">
        <f>Translations!$B$197</f>
        <v>Krótki opis procedury</v>
      </c>
      <c r="D47" s="835"/>
      <c r="E47" s="840"/>
      <c r="F47" s="841"/>
      <c r="G47" s="841"/>
      <c r="H47" s="841"/>
      <c r="I47" s="841"/>
      <c r="J47" s="841"/>
      <c r="K47" s="842"/>
    </row>
    <row r="48" spans="1:11" s="57" customFormat="1" ht="25.5" customHeight="1">
      <c r="A48" s="268"/>
      <c r="B48" s="52"/>
      <c r="C48" s="836"/>
      <c r="D48" s="837"/>
      <c r="E48" s="843"/>
      <c r="F48" s="844"/>
      <c r="G48" s="844"/>
      <c r="H48" s="844"/>
      <c r="I48" s="844"/>
      <c r="J48" s="844"/>
      <c r="K48" s="845"/>
    </row>
    <row r="49" spans="1:11" s="57" customFormat="1" ht="25.5" customHeight="1">
      <c r="A49" s="268"/>
      <c r="B49" s="52"/>
      <c r="C49" s="838"/>
      <c r="D49" s="839"/>
      <c r="E49" s="846"/>
      <c r="F49" s="847"/>
      <c r="G49" s="847"/>
      <c r="H49" s="847"/>
      <c r="I49" s="847"/>
      <c r="J49" s="847"/>
      <c r="K49" s="848"/>
    </row>
    <row r="50" spans="1:11" s="57" customFormat="1" ht="38.25" customHeight="1">
      <c r="A50" s="268"/>
      <c r="B50" s="52"/>
      <c r="C50" s="831" t="str">
        <f>Translations!$B$336</f>
        <v>Stanowisko lub departament odpowiedzialny za procedurę i wytworzone dane</v>
      </c>
      <c r="D50" s="832"/>
      <c r="E50" s="722"/>
      <c r="F50" s="723"/>
      <c r="G50" s="723"/>
      <c r="H50" s="723"/>
      <c r="I50" s="723"/>
      <c r="J50" s="723"/>
      <c r="K50" s="724"/>
    </row>
    <row r="51" spans="1:11" s="57" customFormat="1" ht="25.5" customHeight="1">
      <c r="A51" s="268"/>
      <c r="B51" s="52"/>
      <c r="C51" s="831" t="str">
        <f>Translations!$B$199</f>
        <v>Miejsce przechowywania danych</v>
      </c>
      <c r="D51" s="832"/>
      <c r="E51" s="722"/>
      <c r="F51" s="723"/>
      <c r="G51" s="723"/>
      <c r="H51" s="723"/>
      <c r="I51" s="723"/>
      <c r="J51" s="723"/>
      <c r="K51" s="724"/>
    </row>
    <row r="52" spans="1:11" s="57" customFormat="1" ht="38.25" customHeight="1">
      <c r="A52" s="268"/>
      <c r="B52" s="52"/>
      <c r="C52" s="831" t="str">
        <f>Translations!$B$337</f>
        <v>Nazwa stosowanego systemu informatycznego (w stosownych przypadkach)</v>
      </c>
      <c r="D52" s="832"/>
      <c r="E52" s="722"/>
      <c r="F52" s="723"/>
      <c r="G52" s="723"/>
      <c r="H52" s="723"/>
      <c r="I52" s="723"/>
      <c r="J52" s="723"/>
      <c r="K52" s="724"/>
    </row>
    <row r="53" spans="1:11" s="57" customFormat="1" ht="38.25" customHeight="1">
      <c r="A53" s="268"/>
      <c r="B53" s="52"/>
      <c r="C53" s="831" t="str">
        <f>Translations!$B$338</f>
        <v>Wykaz stosowanych norm EN lub innych (w stosownych przypadkach)</v>
      </c>
      <c r="D53" s="832"/>
      <c r="E53" s="722"/>
      <c r="F53" s="723"/>
      <c r="G53" s="723"/>
      <c r="H53" s="723"/>
      <c r="I53" s="723"/>
      <c r="J53" s="723"/>
      <c r="K53" s="724"/>
    </row>
    <row r="54" spans="1:11" s="57" customFormat="1" ht="25.5" customHeight="1">
      <c r="A54" s="268"/>
      <c r="B54" s="52"/>
      <c r="C54" s="831" t="str">
        <f>Translations!$B$339</f>
        <v>Wykaz podstawowych źródeł danych</v>
      </c>
      <c r="D54" s="849"/>
      <c r="E54" s="722"/>
      <c r="F54" s="723"/>
      <c r="G54" s="723"/>
      <c r="H54" s="723"/>
      <c r="I54" s="723"/>
      <c r="J54" s="723"/>
      <c r="K54" s="724"/>
    </row>
    <row r="55" spans="1:11" s="57" customFormat="1" ht="25.5" customHeight="1">
      <c r="A55" s="268"/>
      <c r="B55" s="52"/>
      <c r="C55" s="834" t="str">
        <f>Translations!$B$340</f>
        <v>Opis stosownych etapów dla każdego działania w zakresie przepływu danych</v>
      </c>
      <c r="D55" s="851"/>
      <c r="E55" s="840"/>
      <c r="F55" s="841"/>
      <c r="G55" s="841"/>
      <c r="H55" s="841"/>
      <c r="I55" s="841"/>
      <c r="J55" s="841"/>
      <c r="K55" s="842"/>
    </row>
    <row r="56" spans="1:11" s="57" customFormat="1" ht="25.5" customHeight="1">
      <c r="A56" s="268"/>
      <c r="B56" s="52"/>
      <c r="C56" s="852"/>
      <c r="D56" s="853"/>
      <c r="E56" s="843"/>
      <c r="F56" s="844"/>
      <c r="G56" s="844"/>
      <c r="H56" s="844"/>
      <c r="I56" s="844"/>
      <c r="J56" s="844"/>
      <c r="K56" s="845"/>
    </row>
    <row r="57" spans="1:11" s="57" customFormat="1" ht="25.5" customHeight="1">
      <c r="A57" s="268"/>
      <c r="B57" s="52"/>
      <c r="C57" s="852"/>
      <c r="D57" s="853"/>
      <c r="E57" s="843"/>
      <c r="F57" s="844"/>
      <c r="G57" s="844"/>
      <c r="H57" s="844"/>
      <c r="I57" s="844"/>
      <c r="J57" s="844"/>
      <c r="K57" s="845"/>
    </row>
    <row r="58" spans="1:11" s="57" customFormat="1" ht="25.5" customHeight="1">
      <c r="A58" s="268"/>
      <c r="B58" s="52"/>
      <c r="C58" s="854"/>
      <c r="D58" s="855"/>
      <c r="E58" s="846"/>
      <c r="F58" s="847"/>
      <c r="G58" s="847"/>
      <c r="H58" s="847"/>
      <c r="I58" s="847"/>
      <c r="J58" s="847"/>
      <c r="K58" s="848"/>
    </row>
    <row r="59" spans="2:11" ht="12.75">
      <c r="B59" s="148"/>
      <c r="C59" s="221"/>
      <c r="D59" s="221"/>
      <c r="E59" s="221"/>
      <c r="F59" s="216"/>
      <c r="G59" s="216"/>
      <c r="H59" s="216"/>
      <c r="I59" s="216"/>
      <c r="J59" s="216"/>
      <c r="K59" s="216"/>
    </row>
    <row r="60" spans="2:11" ht="42.75" customHeight="1">
      <c r="B60" s="206" t="s">
        <v>258</v>
      </c>
      <c r="C60" s="491" t="str">
        <f>Translations!$B$341</f>
        <v>Proszę dołączyć dokument przedstawiający przepływ danych wykorzystywanych do obliczania wielkości emisji, z uwzględnieniem osób odpowiedzialnych za pozyskiwanie i przechowywanie każdego rodzaju danych. W razie potrzeby proszę odnieść się do dodatkowych informacji przedłożonych z wypełnionym planem.</v>
      </c>
      <c r="D60" s="491"/>
      <c r="E60" s="491"/>
      <c r="F60" s="491"/>
      <c r="G60" s="491"/>
      <c r="H60" s="491"/>
      <c r="I60" s="491"/>
      <c r="J60" s="491"/>
      <c r="K60" s="491"/>
    </row>
    <row r="61" spans="2:11" ht="12.75">
      <c r="B61" s="219"/>
      <c r="C61" s="591" t="str">
        <f>Translations!$B$283</f>
        <v>Proszę wprowadzić w poniższym polu odniesienie do pliku/dokumentu dołączonego do planu monitorowania.</v>
      </c>
      <c r="D61" s="591"/>
      <c r="E61" s="591"/>
      <c r="F61" s="591"/>
      <c r="G61" s="591"/>
      <c r="H61" s="591"/>
      <c r="I61" s="591"/>
      <c r="J61" s="591"/>
      <c r="K61" s="591"/>
    </row>
    <row r="62" spans="2:7" ht="12.75">
      <c r="B62" s="219"/>
      <c r="C62" s="722"/>
      <c r="D62" s="723"/>
      <c r="E62" s="723"/>
      <c r="F62" s="723"/>
      <c r="G62" s="850"/>
    </row>
    <row r="63" spans="2:11" ht="12.75">
      <c r="B63" s="148"/>
      <c r="C63" s="221"/>
      <c r="D63" s="221"/>
      <c r="E63" s="221"/>
      <c r="F63" s="216"/>
      <c r="G63" s="216"/>
      <c r="H63" s="216"/>
      <c r="I63" s="216"/>
      <c r="J63" s="216"/>
      <c r="K63" s="216"/>
    </row>
    <row r="64" spans="2:12" ht="25.5" customHeight="1">
      <c r="B64" s="188" t="s">
        <v>296</v>
      </c>
      <c r="C64" s="765" t="str">
        <f>Translations!$B$286</f>
        <v>Proszę wypełnić poniższą tabelę informacjami o procedurze stosowanej w celu zapewnienia regularnych kontroli krzyżowych między ilością zatankowanego paliwa podaną w fakturach a ilością tankowanego paliwa wskazaną przez pomiar pokładowy.</v>
      </c>
      <c r="D64" s="524"/>
      <c r="E64" s="524"/>
      <c r="F64" s="524"/>
      <c r="G64" s="524"/>
      <c r="H64" s="524"/>
      <c r="I64" s="524"/>
      <c r="J64" s="524"/>
      <c r="K64" s="524"/>
      <c r="L64" s="200"/>
    </row>
    <row r="65" spans="2:12" ht="19.5" customHeight="1">
      <c r="B65" s="82"/>
      <c r="C65" s="738" t="str">
        <f>Translations!$B$287</f>
        <v>W przypadku zaobserwowania odstępstw należy podjąć działania naprawcze zgodnie z art. 63 rozporządzenia MRR.</v>
      </c>
      <c r="D65" s="768"/>
      <c r="E65" s="768"/>
      <c r="F65" s="768"/>
      <c r="G65" s="768"/>
      <c r="H65" s="768"/>
      <c r="I65" s="768"/>
      <c r="J65" s="768"/>
      <c r="K65" s="768"/>
      <c r="L65" s="75"/>
    </row>
    <row r="66" spans="2:12" ht="15" customHeight="1">
      <c r="B66" s="148"/>
      <c r="C66" s="721" t="str">
        <f>Translations!$B$194</f>
        <v>Nazwa procedury</v>
      </c>
      <c r="D66" s="721"/>
      <c r="E66" s="722"/>
      <c r="F66" s="723"/>
      <c r="G66" s="723"/>
      <c r="H66" s="723"/>
      <c r="I66" s="723"/>
      <c r="J66" s="723"/>
      <c r="K66" s="724"/>
      <c r="L66" s="153"/>
    </row>
    <row r="67" spans="2:12" ht="15" customHeight="1">
      <c r="B67" s="148"/>
      <c r="C67" s="721" t="str">
        <f>Translations!$B$195</f>
        <v>Odniesienie do procedury</v>
      </c>
      <c r="D67" s="721"/>
      <c r="E67" s="722"/>
      <c r="F67" s="723"/>
      <c r="G67" s="723"/>
      <c r="H67" s="723"/>
      <c r="I67" s="723"/>
      <c r="J67" s="723"/>
      <c r="K67" s="724"/>
      <c r="L67" s="153"/>
    </row>
    <row r="68" spans="2:12" ht="15" customHeight="1">
      <c r="B68" s="148"/>
      <c r="C68" s="721" t="str">
        <f>Translations!$B$197</f>
        <v>Krótki opis procedury</v>
      </c>
      <c r="D68" s="721"/>
      <c r="E68" s="722"/>
      <c r="F68" s="723"/>
      <c r="G68" s="723"/>
      <c r="H68" s="723"/>
      <c r="I68" s="723"/>
      <c r="J68" s="723"/>
      <c r="K68" s="724"/>
      <c r="L68" s="153"/>
    </row>
    <row r="69" spans="2:12" ht="37.5" customHeight="1">
      <c r="B69" s="148"/>
      <c r="C69" s="721" t="str">
        <f>Translations!$B$198</f>
        <v>Stanowisko lub departament odpowiedzialny za zarządzanie danymi</v>
      </c>
      <c r="D69" s="721"/>
      <c r="E69" s="722"/>
      <c r="F69" s="723"/>
      <c r="G69" s="723"/>
      <c r="H69" s="723"/>
      <c r="I69" s="723"/>
      <c r="J69" s="723"/>
      <c r="K69" s="724"/>
      <c r="L69" s="153"/>
    </row>
    <row r="70" spans="2:12" ht="25.5" customHeight="1">
      <c r="B70" s="148"/>
      <c r="C70" s="721" t="str">
        <f>Translations!$B$199</f>
        <v>Miejsce przechowywania danych</v>
      </c>
      <c r="D70" s="721"/>
      <c r="E70" s="722"/>
      <c r="F70" s="723"/>
      <c r="G70" s="723"/>
      <c r="H70" s="723"/>
      <c r="I70" s="723"/>
      <c r="J70" s="723"/>
      <c r="K70" s="724"/>
      <c r="L70" s="153"/>
    </row>
    <row r="71" spans="2:12" ht="25.5" customHeight="1">
      <c r="B71" s="148"/>
      <c r="C71" s="721" t="str">
        <f>Translations!$B$233</f>
        <v>Nazwa wykorzystywanego systemu (jeżeli dotyczy)</v>
      </c>
      <c r="D71" s="721"/>
      <c r="E71" s="722"/>
      <c r="F71" s="723"/>
      <c r="G71" s="723"/>
      <c r="H71" s="723"/>
      <c r="I71" s="723"/>
      <c r="J71" s="723"/>
      <c r="K71" s="724"/>
      <c r="L71" s="153"/>
    </row>
    <row r="72" spans="2:6" ht="15" customHeight="1">
      <c r="B72" s="219"/>
      <c r="C72" s="213"/>
      <c r="D72" s="213"/>
      <c r="E72" s="213"/>
      <c r="F72" s="213"/>
    </row>
    <row r="73" spans="2:11" ht="15.75">
      <c r="B73" s="222">
        <v>14</v>
      </c>
      <c r="C73" s="223" t="str">
        <f>Translations!$B$342</f>
        <v>Działania kontrolne</v>
      </c>
      <c r="D73" s="223"/>
      <c r="E73" s="223"/>
      <c r="F73" s="223"/>
      <c r="G73" s="223"/>
      <c r="H73" s="223"/>
      <c r="I73" s="223"/>
      <c r="J73" s="223"/>
      <c r="K73" s="223"/>
    </row>
    <row r="74" spans="2:11" ht="12.75" customHeight="1">
      <c r="B74" s="219"/>
      <c r="C74" s="104"/>
      <c r="D74" s="104"/>
      <c r="E74" s="104"/>
      <c r="F74" s="104"/>
      <c r="G74" s="104"/>
      <c r="H74" s="104"/>
      <c r="I74" s="104"/>
      <c r="J74" s="104"/>
      <c r="K74" s="104"/>
    </row>
    <row r="75" spans="2:11" ht="25.5" customHeight="1">
      <c r="B75" s="56" t="s">
        <v>255</v>
      </c>
      <c r="C75" s="563" t="str">
        <f>Translations!$B$343</f>
        <v>Proszę podać szczegółowe informacje dotyczące procedur stosowanych do oceny nieodłącznego ryzyka i ryzyka zawodności systemów kontroli wewnętrznej.</v>
      </c>
      <c r="D75" s="613"/>
      <c r="E75" s="613"/>
      <c r="F75" s="613"/>
      <c r="G75" s="613"/>
      <c r="H75" s="613"/>
      <c r="I75" s="613"/>
      <c r="J75" s="613"/>
      <c r="K75" s="613"/>
    </row>
    <row r="76" spans="2:11" ht="28.5" customHeight="1">
      <c r="B76" s="148"/>
      <c r="C76" s="597" t="str">
        <f>Translations!$B$344</f>
        <v>W krótkim opisie należy określić, w jaki sposób prowadzi się ocenę ryzyka nieodłącznego („nieprawidłowości”) i ryzyka zawodności systemów kontroli wewnętrznej („pomyłki”) przy tworzeniu skutecznego systemu kontroli.</v>
      </c>
      <c r="D76" s="597"/>
      <c r="E76" s="597"/>
      <c r="F76" s="597"/>
      <c r="G76" s="597"/>
      <c r="H76" s="597"/>
      <c r="I76" s="597"/>
      <c r="J76" s="597"/>
      <c r="K76" s="597"/>
    </row>
    <row r="77" spans="2:11" ht="12.75">
      <c r="B77" s="148"/>
      <c r="C77" s="675" t="str">
        <f>Translations!$B$194</f>
        <v>Nazwa procedury</v>
      </c>
      <c r="D77" s="676"/>
      <c r="E77" s="722"/>
      <c r="F77" s="723"/>
      <c r="G77" s="723"/>
      <c r="H77" s="723"/>
      <c r="I77" s="723"/>
      <c r="J77" s="723"/>
      <c r="K77" s="724"/>
    </row>
    <row r="78" spans="2:11" ht="12.75">
      <c r="B78" s="148"/>
      <c r="C78" s="675" t="str">
        <f>Translations!$B$195</f>
        <v>Odniesienie do procedury</v>
      </c>
      <c r="D78" s="676"/>
      <c r="E78" s="722"/>
      <c r="F78" s="723"/>
      <c r="G78" s="723"/>
      <c r="H78" s="723"/>
      <c r="I78" s="723"/>
      <c r="J78" s="723"/>
      <c r="K78" s="724"/>
    </row>
    <row r="79" spans="2:11" ht="54" customHeight="1">
      <c r="B79" s="148"/>
      <c r="C79" s="675" t="str">
        <f>Translations!$B$197</f>
        <v>Krótki opis procedury</v>
      </c>
      <c r="D79" s="676"/>
      <c r="E79" s="722"/>
      <c r="F79" s="723"/>
      <c r="G79" s="723"/>
      <c r="H79" s="723"/>
      <c r="I79" s="723"/>
      <c r="J79" s="723"/>
      <c r="K79" s="724"/>
    </row>
    <row r="80" spans="2:11" ht="35.25" customHeight="1">
      <c r="B80" s="148"/>
      <c r="C80" s="675" t="str">
        <f>Translations!$B$198</f>
        <v>Stanowisko lub departament odpowiedzialny za zarządzanie danymi</v>
      </c>
      <c r="D80" s="676"/>
      <c r="E80" s="722"/>
      <c r="F80" s="723"/>
      <c r="G80" s="723"/>
      <c r="H80" s="723"/>
      <c r="I80" s="723"/>
      <c r="J80" s="723"/>
      <c r="K80" s="724"/>
    </row>
    <row r="81" spans="2:11" ht="25.5" customHeight="1">
      <c r="B81" s="148"/>
      <c r="C81" s="675" t="str">
        <f>Translations!$B$199</f>
        <v>Miejsce przechowywania danych</v>
      </c>
      <c r="D81" s="676"/>
      <c r="E81" s="722"/>
      <c r="F81" s="723"/>
      <c r="G81" s="723"/>
      <c r="H81" s="723"/>
      <c r="I81" s="723"/>
      <c r="J81" s="723"/>
      <c r="K81" s="724"/>
    </row>
    <row r="82" spans="2:11" ht="27.75" customHeight="1">
      <c r="B82" s="148"/>
      <c r="C82" s="675" t="str">
        <f>Translations!$B$233</f>
        <v>Nazwa wykorzystywanego systemu (jeżeli dotyczy)</v>
      </c>
      <c r="D82" s="676"/>
      <c r="E82" s="828"/>
      <c r="F82" s="829"/>
      <c r="G82" s="829"/>
      <c r="H82" s="829"/>
      <c r="I82" s="829"/>
      <c r="J82" s="829"/>
      <c r="K82" s="830"/>
    </row>
    <row r="83" spans="2:11" ht="12.75">
      <c r="B83" s="148"/>
      <c r="C83" s="221"/>
      <c r="D83" s="221"/>
      <c r="E83" s="221"/>
      <c r="F83" s="216"/>
      <c r="G83" s="216"/>
      <c r="H83" s="216"/>
      <c r="I83" s="216"/>
      <c r="J83" s="216"/>
      <c r="K83" s="216"/>
    </row>
    <row r="84" spans="2:11" ht="29.25" customHeight="1">
      <c r="B84" s="56" t="s">
        <v>258</v>
      </c>
      <c r="C84" s="563" t="str">
        <f>Translations!$B$345</f>
        <v>Proszę podać szczegółowe informacje dotyczące procedur stosowanych w celu zapewnienia jakości przyrządów pomiarowych i technologii informatycznej stosowanej w działaniach w zakresie przepływu danych.</v>
      </c>
      <c r="D84" s="613"/>
      <c r="E84" s="613"/>
      <c r="F84" s="613"/>
      <c r="G84" s="613"/>
      <c r="H84" s="613"/>
      <c r="I84" s="613"/>
      <c r="J84" s="613"/>
      <c r="K84" s="613"/>
    </row>
    <row r="85" spans="2:11" ht="38.25" customHeight="1">
      <c r="B85" s="148"/>
      <c r="C85" s="597" t="str">
        <f>Translations!$B$346</f>
        <v>W krótkim opisie należy określić, w jaki sposób prowadzi się wzorcowanie lub regularne kontrole stosownych przyrządów pomiarowych oraz w jaki sposób dokonuje się testów i kontroli technologii informatycznej, w tym w odniesieniu do kontroli dostępu, kopii zapasowych, odzysku danych i ochrony.</v>
      </c>
      <c r="D85" s="597"/>
      <c r="E85" s="597"/>
      <c r="F85" s="597"/>
      <c r="G85" s="597"/>
      <c r="H85" s="597"/>
      <c r="I85" s="597"/>
      <c r="J85" s="597"/>
      <c r="K85" s="597"/>
    </row>
    <row r="86" spans="2:11" ht="12.75">
      <c r="B86" s="148"/>
      <c r="C86" s="675" t="str">
        <f>Translations!$B$194</f>
        <v>Nazwa procedury</v>
      </c>
      <c r="D86" s="676"/>
      <c r="E86" s="722"/>
      <c r="F86" s="723"/>
      <c r="G86" s="723"/>
      <c r="H86" s="723"/>
      <c r="I86" s="723"/>
      <c r="J86" s="723"/>
      <c r="K86" s="724"/>
    </row>
    <row r="87" spans="2:11" ht="12.75">
      <c r="B87" s="148"/>
      <c r="C87" s="675" t="str">
        <f>Translations!$B$195</f>
        <v>Odniesienie do procedury</v>
      </c>
      <c r="D87" s="676"/>
      <c r="E87" s="722"/>
      <c r="F87" s="723"/>
      <c r="G87" s="723"/>
      <c r="H87" s="723"/>
      <c r="I87" s="723"/>
      <c r="J87" s="723"/>
      <c r="K87" s="724"/>
    </row>
    <row r="88" spans="2:11" ht="54.75" customHeight="1">
      <c r="B88" s="148"/>
      <c r="C88" s="675" t="str">
        <f>Translations!$B$197</f>
        <v>Krótki opis procedury</v>
      </c>
      <c r="D88" s="676"/>
      <c r="E88" s="722"/>
      <c r="F88" s="723"/>
      <c r="G88" s="723"/>
      <c r="H88" s="723"/>
      <c r="I88" s="723"/>
      <c r="J88" s="723"/>
      <c r="K88" s="724"/>
    </row>
    <row r="89" spans="2:11" ht="34.5" customHeight="1">
      <c r="B89" s="148"/>
      <c r="C89" s="675" t="str">
        <f>Translations!$B$198</f>
        <v>Stanowisko lub departament odpowiedzialny za zarządzanie danymi</v>
      </c>
      <c r="D89" s="676"/>
      <c r="E89" s="722"/>
      <c r="F89" s="723"/>
      <c r="G89" s="723"/>
      <c r="H89" s="723"/>
      <c r="I89" s="723"/>
      <c r="J89" s="723"/>
      <c r="K89" s="724"/>
    </row>
    <row r="90" spans="2:11" ht="25.5" customHeight="1">
      <c r="B90" s="148"/>
      <c r="C90" s="675" t="str">
        <f>Translations!$B$199</f>
        <v>Miejsce przechowywania danych</v>
      </c>
      <c r="D90" s="676"/>
      <c r="E90" s="722"/>
      <c r="F90" s="723"/>
      <c r="G90" s="723"/>
      <c r="H90" s="723"/>
      <c r="I90" s="723"/>
      <c r="J90" s="723"/>
      <c r="K90" s="724"/>
    </row>
    <row r="91" spans="2:11" ht="25.5" customHeight="1">
      <c r="B91" s="148"/>
      <c r="C91" s="675" t="str">
        <f>Translations!$B$233</f>
        <v>Nazwa wykorzystywanego systemu (jeżeli dotyczy)</v>
      </c>
      <c r="D91" s="676"/>
      <c r="E91" s="828"/>
      <c r="F91" s="829"/>
      <c r="G91" s="829"/>
      <c r="H91" s="829"/>
      <c r="I91" s="829"/>
      <c r="J91" s="829"/>
      <c r="K91" s="830"/>
    </row>
    <row r="92" spans="2:11" ht="12.75" customHeight="1">
      <c r="B92" s="148"/>
      <c r="C92" s="221"/>
      <c r="D92" s="221"/>
      <c r="E92" s="221"/>
      <c r="F92" s="216"/>
      <c r="G92" s="216"/>
      <c r="H92" s="216"/>
      <c r="I92" s="216"/>
      <c r="J92" s="216"/>
      <c r="K92" s="216"/>
    </row>
    <row r="93" spans="2:11" ht="30" customHeight="1">
      <c r="B93" s="56" t="s">
        <v>296</v>
      </c>
      <c r="C93" s="563" t="str">
        <f>Translations!$B$347</f>
        <v>Proszę podać szczegółowe informacje dotyczące procedur stosowanych w celu zapewnienia regularnych przeglądów i walidacji danych.</v>
      </c>
      <c r="D93" s="613"/>
      <c r="E93" s="613"/>
      <c r="F93" s="613"/>
      <c r="G93" s="613"/>
      <c r="H93" s="613"/>
      <c r="I93" s="613"/>
      <c r="J93" s="613"/>
      <c r="K93" s="613"/>
    </row>
    <row r="94" spans="2:11" ht="42" customHeight="1">
      <c r="B94" s="148"/>
      <c r="C94" s="597" t="str">
        <f>Translations!$B$348</f>
        <v>W krótkim opisie należy określić, w jaki sposób w procesie przeglądu i walidacji uwzględnia się kontrolę kompletności danych, porównanie z danymi z lat poprzednich, porównanie zgłoszonego zużycia paliwa z dokumentacją zakupu oraz porównanie wskaźników uzyskanych od dostawców paliwa z międzynarodowymi wskaźnikami odniesienia, w stosownych przypadkach, jak również kryteria odrzucenia danych.</v>
      </c>
      <c r="D94" s="597"/>
      <c r="E94" s="597"/>
      <c r="F94" s="597"/>
      <c r="G94" s="597"/>
      <c r="H94" s="597"/>
      <c r="I94" s="597"/>
      <c r="J94" s="597"/>
      <c r="K94" s="597"/>
    </row>
    <row r="95" spans="2:11" ht="12.75">
      <c r="B95" s="148"/>
      <c r="C95" s="675" t="str">
        <f>Translations!$B$194</f>
        <v>Nazwa procedury</v>
      </c>
      <c r="D95" s="676"/>
      <c r="E95" s="722"/>
      <c r="F95" s="723"/>
      <c r="G95" s="723"/>
      <c r="H95" s="723"/>
      <c r="I95" s="723"/>
      <c r="J95" s="723"/>
      <c r="K95" s="724"/>
    </row>
    <row r="96" spans="2:11" ht="12.75" customHeight="1">
      <c r="B96" s="148"/>
      <c r="C96" s="675" t="str">
        <f>Translations!$B$195</f>
        <v>Odniesienie do procedury</v>
      </c>
      <c r="D96" s="676"/>
      <c r="E96" s="722"/>
      <c r="F96" s="723"/>
      <c r="G96" s="723"/>
      <c r="H96" s="723"/>
      <c r="I96" s="723"/>
      <c r="J96" s="723"/>
      <c r="K96" s="724"/>
    </row>
    <row r="97" spans="2:11" ht="54" customHeight="1">
      <c r="B97" s="148"/>
      <c r="C97" s="675" t="str">
        <f>Translations!$B$197</f>
        <v>Krótki opis procedury</v>
      </c>
      <c r="D97" s="676"/>
      <c r="E97" s="722"/>
      <c r="F97" s="723"/>
      <c r="G97" s="723"/>
      <c r="H97" s="723"/>
      <c r="I97" s="723"/>
      <c r="J97" s="723"/>
      <c r="K97" s="724"/>
    </row>
    <row r="98" spans="2:11" ht="33.75" customHeight="1">
      <c r="B98" s="148"/>
      <c r="C98" s="675" t="str">
        <f>Translations!$B$198</f>
        <v>Stanowisko lub departament odpowiedzialny za zarządzanie danymi</v>
      </c>
      <c r="D98" s="676"/>
      <c r="E98" s="722"/>
      <c r="F98" s="723"/>
      <c r="G98" s="723"/>
      <c r="H98" s="723"/>
      <c r="I98" s="723"/>
      <c r="J98" s="723"/>
      <c r="K98" s="724"/>
    </row>
    <row r="99" spans="2:11" ht="25.5" customHeight="1">
      <c r="B99" s="148"/>
      <c r="C99" s="675" t="str">
        <f>Translations!$B$199</f>
        <v>Miejsce przechowywania danych</v>
      </c>
      <c r="D99" s="676"/>
      <c r="E99" s="722"/>
      <c r="F99" s="723"/>
      <c r="G99" s="723"/>
      <c r="H99" s="723"/>
      <c r="I99" s="723"/>
      <c r="J99" s="723"/>
      <c r="K99" s="724"/>
    </row>
    <row r="100" spans="2:11" ht="25.5" customHeight="1">
      <c r="B100" s="148"/>
      <c r="C100" s="675" t="str">
        <f>Translations!$B$233</f>
        <v>Nazwa wykorzystywanego systemu (jeżeli dotyczy)</v>
      </c>
      <c r="D100" s="676"/>
      <c r="E100" s="828"/>
      <c r="F100" s="829"/>
      <c r="G100" s="829"/>
      <c r="H100" s="829"/>
      <c r="I100" s="829"/>
      <c r="J100" s="829"/>
      <c r="K100" s="830"/>
    </row>
    <row r="101" spans="2:11" ht="12.75">
      <c r="B101" s="148"/>
      <c r="C101" s="221"/>
      <c r="D101" s="221"/>
      <c r="E101" s="221"/>
      <c r="F101" s="216"/>
      <c r="G101" s="216"/>
      <c r="H101" s="216"/>
      <c r="I101" s="216"/>
      <c r="J101" s="216"/>
      <c r="K101" s="216"/>
    </row>
    <row r="102" spans="2:11" ht="13.5" customHeight="1">
      <c r="B102" s="56" t="s">
        <v>260</v>
      </c>
      <c r="C102" s="563" t="str">
        <f>Translations!$B$349</f>
        <v>Proszę podać szczegółowe informacje dotyczące procedur stosowanych w przypadku korekt i działań naprawczych.</v>
      </c>
      <c r="D102" s="613"/>
      <c r="E102" s="613"/>
      <c r="F102" s="613"/>
      <c r="G102" s="613"/>
      <c r="H102" s="613"/>
      <c r="I102" s="613"/>
      <c r="J102" s="613"/>
      <c r="K102" s="613"/>
    </row>
    <row r="103" spans="2:11" ht="38.25" customHeight="1">
      <c r="B103" s="148"/>
      <c r="C103" s="597" t="str">
        <f>Translations!$B$350</f>
        <v>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v>
      </c>
      <c r="D103" s="597"/>
      <c r="E103" s="597"/>
      <c r="F103" s="597"/>
      <c r="G103" s="597"/>
      <c r="H103" s="597"/>
      <c r="I103" s="597"/>
      <c r="J103" s="597"/>
      <c r="K103" s="597"/>
    </row>
    <row r="104" spans="2:11" ht="12.75">
      <c r="B104" s="148"/>
      <c r="C104" s="675" t="str">
        <f>Translations!$B$194</f>
        <v>Nazwa procedury</v>
      </c>
      <c r="D104" s="676"/>
      <c r="E104" s="722"/>
      <c r="F104" s="723"/>
      <c r="G104" s="723"/>
      <c r="H104" s="723"/>
      <c r="I104" s="723"/>
      <c r="J104" s="723"/>
      <c r="K104" s="724"/>
    </row>
    <row r="105" spans="2:11" ht="12.75">
      <c r="B105" s="148"/>
      <c r="C105" s="675" t="str">
        <f>Translations!$B$195</f>
        <v>Odniesienie do procedury</v>
      </c>
      <c r="D105" s="676"/>
      <c r="E105" s="722"/>
      <c r="F105" s="723"/>
      <c r="G105" s="723"/>
      <c r="H105" s="723"/>
      <c r="I105" s="723"/>
      <c r="J105" s="723"/>
      <c r="K105" s="724"/>
    </row>
    <row r="106" spans="2:11" ht="54" customHeight="1">
      <c r="B106" s="148"/>
      <c r="C106" s="675" t="str">
        <f>Translations!$B$197</f>
        <v>Krótki opis procedury</v>
      </c>
      <c r="D106" s="676"/>
      <c r="E106" s="722"/>
      <c r="F106" s="723"/>
      <c r="G106" s="723"/>
      <c r="H106" s="723"/>
      <c r="I106" s="723"/>
      <c r="J106" s="723"/>
      <c r="K106" s="724"/>
    </row>
    <row r="107" spans="2:11" ht="35.25" customHeight="1">
      <c r="B107" s="148"/>
      <c r="C107" s="675" t="str">
        <f>Translations!$B$198</f>
        <v>Stanowisko lub departament odpowiedzialny za zarządzanie danymi</v>
      </c>
      <c r="D107" s="676"/>
      <c r="E107" s="722"/>
      <c r="F107" s="723"/>
      <c r="G107" s="723"/>
      <c r="H107" s="723"/>
      <c r="I107" s="723"/>
      <c r="J107" s="723"/>
      <c r="K107" s="724"/>
    </row>
    <row r="108" spans="2:11" ht="25.5" customHeight="1">
      <c r="B108" s="148"/>
      <c r="C108" s="675" t="str">
        <f>Translations!$B$199</f>
        <v>Miejsce przechowywania danych</v>
      </c>
      <c r="D108" s="676"/>
      <c r="E108" s="722"/>
      <c r="F108" s="723"/>
      <c r="G108" s="723"/>
      <c r="H108" s="723"/>
      <c r="I108" s="723"/>
      <c r="J108" s="723"/>
      <c r="K108" s="724"/>
    </row>
    <row r="109" spans="2:11" ht="25.5" customHeight="1">
      <c r="B109" s="148"/>
      <c r="C109" s="675" t="str">
        <f>Translations!$B$233</f>
        <v>Nazwa wykorzystywanego systemu (jeżeli dotyczy)</v>
      </c>
      <c r="D109" s="676"/>
      <c r="E109" s="828"/>
      <c r="F109" s="829"/>
      <c r="G109" s="829"/>
      <c r="H109" s="829"/>
      <c r="I109" s="829"/>
      <c r="J109" s="829"/>
      <c r="K109" s="830"/>
    </row>
    <row r="110" spans="2:11" ht="12.75">
      <c r="B110" s="148"/>
      <c r="C110" s="221"/>
      <c r="D110" s="221"/>
      <c r="E110" s="221"/>
      <c r="F110" s="216"/>
      <c r="G110" s="216"/>
      <c r="H110" s="216"/>
      <c r="I110" s="216"/>
      <c r="J110" s="216"/>
      <c r="K110" s="216"/>
    </row>
    <row r="111" spans="2:11" ht="25.5" customHeight="1">
      <c r="B111" s="56" t="s">
        <v>261</v>
      </c>
      <c r="C111" s="563" t="str">
        <f>Translations!$B$351</f>
        <v>W stosownych przypadkach proszę podać szczegółowe informacje dotyczące procedur stosowanych w celu kontroli działań zlecanych na zewnątrz.</v>
      </c>
      <c r="D111" s="613"/>
      <c r="E111" s="613"/>
      <c r="F111" s="613"/>
      <c r="G111" s="613"/>
      <c r="H111" s="613"/>
      <c r="I111" s="613"/>
      <c r="J111" s="613"/>
      <c r="K111" s="613"/>
    </row>
    <row r="112" spans="2:11" ht="28.5" customHeight="1">
      <c r="B112" s="148"/>
      <c r="C112" s="597" t="str">
        <f>Translations!$B$352</f>
        <v>W krótkim opisie należy określić, w jaki sposób przebiega kontrola działań w zakresie przepływu danych i działań w zakresie kontroli procesów zlecanych na zewnątrz oraz określić sposób kontroli jakości uzyskanych danych.</v>
      </c>
      <c r="D112" s="597"/>
      <c r="E112" s="597"/>
      <c r="F112" s="597"/>
      <c r="G112" s="597"/>
      <c r="H112" s="597"/>
      <c r="I112" s="597"/>
      <c r="J112" s="597"/>
      <c r="K112" s="597"/>
    </row>
    <row r="113" spans="2:11" ht="12.75">
      <c r="B113" s="148"/>
      <c r="C113" s="675" t="str">
        <f>Translations!$B$194</f>
        <v>Nazwa procedury</v>
      </c>
      <c r="D113" s="676"/>
      <c r="E113" s="722"/>
      <c r="F113" s="723"/>
      <c r="G113" s="723"/>
      <c r="H113" s="723"/>
      <c r="I113" s="723"/>
      <c r="J113" s="723"/>
      <c r="K113" s="724"/>
    </row>
    <row r="114" spans="2:11" ht="12.75">
      <c r="B114" s="148"/>
      <c r="C114" s="675" t="str">
        <f>Translations!$B$195</f>
        <v>Odniesienie do procedury</v>
      </c>
      <c r="D114" s="676"/>
      <c r="E114" s="722"/>
      <c r="F114" s="723"/>
      <c r="G114" s="723"/>
      <c r="H114" s="723"/>
      <c r="I114" s="723"/>
      <c r="J114" s="723"/>
      <c r="K114" s="724"/>
    </row>
    <row r="115" spans="2:11" ht="54" customHeight="1">
      <c r="B115" s="148"/>
      <c r="C115" s="675" t="str">
        <f>Translations!$B$197</f>
        <v>Krótki opis procedury</v>
      </c>
      <c r="D115" s="676"/>
      <c r="E115" s="722"/>
      <c r="F115" s="723"/>
      <c r="G115" s="723"/>
      <c r="H115" s="723"/>
      <c r="I115" s="723"/>
      <c r="J115" s="723"/>
      <c r="K115" s="724"/>
    </row>
    <row r="116" spans="2:11" ht="34.5" customHeight="1">
      <c r="B116" s="148"/>
      <c r="C116" s="675" t="str">
        <f>Translations!$B$198</f>
        <v>Stanowisko lub departament odpowiedzialny za zarządzanie danymi</v>
      </c>
      <c r="D116" s="676"/>
      <c r="E116" s="722"/>
      <c r="F116" s="723"/>
      <c r="G116" s="723"/>
      <c r="H116" s="723"/>
      <c r="I116" s="723"/>
      <c r="J116" s="723"/>
      <c r="K116" s="724"/>
    </row>
    <row r="117" spans="2:11" ht="25.5" customHeight="1">
      <c r="B117" s="148"/>
      <c r="C117" s="675" t="str">
        <f>Translations!$B$199</f>
        <v>Miejsce przechowywania danych</v>
      </c>
      <c r="D117" s="676"/>
      <c r="E117" s="722"/>
      <c r="F117" s="723"/>
      <c r="G117" s="723"/>
      <c r="H117" s="723"/>
      <c r="I117" s="723"/>
      <c r="J117" s="723"/>
      <c r="K117" s="724"/>
    </row>
    <row r="118" spans="2:11" ht="25.5" customHeight="1">
      <c r="B118" s="148"/>
      <c r="C118" s="675" t="str">
        <f>Translations!$B$233</f>
        <v>Nazwa wykorzystywanego systemu (jeżeli dotyczy)</v>
      </c>
      <c r="D118" s="676"/>
      <c r="E118" s="828"/>
      <c r="F118" s="829"/>
      <c r="G118" s="829"/>
      <c r="H118" s="829"/>
      <c r="I118" s="829"/>
      <c r="J118" s="829"/>
      <c r="K118" s="830"/>
    </row>
    <row r="119" spans="2:11" ht="12.75">
      <c r="B119" s="148"/>
      <c r="C119" s="221"/>
      <c r="D119" s="221"/>
      <c r="E119" s="221"/>
      <c r="F119" s="216"/>
      <c r="G119" s="216"/>
      <c r="H119" s="216"/>
      <c r="I119" s="216"/>
      <c r="J119" s="216"/>
      <c r="K119" s="216"/>
    </row>
    <row r="120" spans="2:11" ht="25.5" customHeight="1">
      <c r="B120" s="56" t="s">
        <v>256</v>
      </c>
      <c r="C120" s="563" t="str">
        <f>Translations!$B$353</f>
        <v>Proszę podać szczegółowe informacje dotyczące procedur stosowanych w celu zarządzania prowadzeniem rejestrów i dokumentacji.</v>
      </c>
      <c r="D120" s="613"/>
      <c r="E120" s="613"/>
      <c r="F120" s="613"/>
      <c r="G120" s="613"/>
      <c r="H120" s="613"/>
      <c r="I120" s="613"/>
      <c r="J120" s="613"/>
      <c r="K120" s="613"/>
    </row>
    <row r="121" spans="2:11" ht="35.25" customHeight="1">
      <c r="B121" s="148"/>
      <c r="C121" s="597" t="str">
        <f>Translations!$B$354</f>
        <v>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v>
      </c>
      <c r="D121" s="597"/>
      <c r="E121" s="597"/>
      <c r="F121" s="597"/>
      <c r="G121" s="597"/>
      <c r="H121" s="597"/>
      <c r="I121" s="597"/>
      <c r="J121" s="597"/>
      <c r="K121" s="597"/>
    </row>
    <row r="122" spans="2:11" ht="12.75">
      <c r="B122" s="148"/>
      <c r="C122" s="675" t="str">
        <f>Translations!$B$194</f>
        <v>Nazwa procedury</v>
      </c>
      <c r="D122" s="676"/>
      <c r="E122" s="722"/>
      <c r="F122" s="723"/>
      <c r="G122" s="723"/>
      <c r="H122" s="723"/>
      <c r="I122" s="723"/>
      <c r="J122" s="723"/>
      <c r="K122" s="724"/>
    </row>
    <row r="123" spans="2:11" ht="12.75">
      <c r="B123" s="148"/>
      <c r="C123" s="675" t="str">
        <f>Translations!$B$195</f>
        <v>Odniesienie do procedury</v>
      </c>
      <c r="D123" s="676"/>
      <c r="E123" s="722"/>
      <c r="F123" s="723"/>
      <c r="G123" s="723"/>
      <c r="H123" s="723"/>
      <c r="I123" s="723"/>
      <c r="J123" s="723"/>
      <c r="K123" s="724"/>
    </row>
    <row r="124" spans="2:11" ht="54" customHeight="1">
      <c r="B124" s="148"/>
      <c r="C124" s="675" t="str">
        <f>Translations!$B$197</f>
        <v>Krótki opis procedury</v>
      </c>
      <c r="D124" s="676"/>
      <c r="E124" s="722"/>
      <c r="F124" s="723"/>
      <c r="G124" s="723"/>
      <c r="H124" s="723"/>
      <c r="I124" s="723"/>
      <c r="J124" s="723"/>
      <c r="K124" s="724"/>
    </row>
    <row r="125" spans="2:11" ht="34.5" customHeight="1">
      <c r="B125" s="148"/>
      <c r="C125" s="675" t="str">
        <f>Translations!$B$198</f>
        <v>Stanowisko lub departament odpowiedzialny za zarządzanie danymi</v>
      </c>
      <c r="D125" s="676"/>
      <c r="E125" s="722"/>
      <c r="F125" s="723"/>
      <c r="G125" s="723"/>
      <c r="H125" s="723"/>
      <c r="I125" s="723"/>
      <c r="J125" s="723"/>
      <c r="K125" s="724"/>
    </row>
    <row r="126" spans="2:11" ht="25.5" customHeight="1">
      <c r="B126" s="148"/>
      <c r="C126" s="675" t="str">
        <f>Translations!$B$199</f>
        <v>Miejsce przechowywania danych</v>
      </c>
      <c r="D126" s="676"/>
      <c r="E126" s="722"/>
      <c r="F126" s="723"/>
      <c r="G126" s="723"/>
      <c r="H126" s="723"/>
      <c r="I126" s="723"/>
      <c r="J126" s="723"/>
      <c r="K126" s="724"/>
    </row>
    <row r="127" spans="2:11" ht="25.5" customHeight="1">
      <c r="B127" s="148"/>
      <c r="C127" s="675" t="str">
        <f>Translations!$B$233</f>
        <v>Nazwa wykorzystywanego systemu (jeżeli dotyczy)</v>
      </c>
      <c r="D127" s="676"/>
      <c r="E127" s="828"/>
      <c r="F127" s="829"/>
      <c r="G127" s="829"/>
      <c r="H127" s="829"/>
      <c r="I127" s="829"/>
      <c r="J127" s="829"/>
      <c r="K127" s="830"/>
    </row>
    <row r="128" spans="2:11" ht="12.75">
      <c r="B128" s="148"/>
      <c r="C128" s="221"/>
      <c r="D128" s="221"/>
      <c r="E128" s="221"/>
      <c r="F128" s="216"/>
      <c r="G128" s="216"/>
      <c r="H128" s="216"/>
      <c r="I128" s="216"/>
      <c r="J128" s="216"/>
      <c r="K128" s="216"/>
    </row>
    <row r="129" spans="2:11" ht="51" customHeight="1">
      <c r="B129" s="206" t="s">
        <v>566</v>
      </c>
      <c r="C129" s="491" t="str">
        <f>Translations!$B$355</f>
        <v>Proszę podać wyniki oceny ryzyka wykazującej, że działania i procedury kontrolne są współmierne do określonego ryzyka. (Uwaga: Dotyczy tylko operatorów niebędących niewielkimi źródłami emisji lub niewielkich źródeł emisji, które nie zamierzają korzystać z narzędzia dla niewielkich źródeł)</v>
      </c>
      <c r="D129" s="491"/>
      <c r="E129" s="491"/>
      <c r="F129" s="491"/>
      <c r="G129" s="491"/>
      <c r="H129" s="491"/>
      <c r="I129" s="491"/>
      <c r="J129" s="491"/>
      <c r="K129" s="491"/>
    </row>
    <row r="130" spans="2:11" ht="13.5" customHeight="1">
      <c r="B130" s="219"/>
      <c r="C130" s="591" t="str">
        <f>Translations!$B$283</f>
        <v>Proszę wprowadzić w poniższym polu odniesienie do pliku/dokumentu dołączonego do planu monitorowania.</v>
      </c>
      <c r="D130" s="591"/>
      <c r="E130" s="591"/>
      <c r="F130" s="591"/>
      <c r="G130" s="591"/>
      <c r="H130" s="591"/>
      <c r="I130" s="591"/>
      <c r="J130" s="591"/>
      <c r="K130" s="591"/>
    </row>
    <row r="131" spans="2:7" ht="12.75">
      <c r="B131" s="219"/>
      <c r="C131" s="814"/>
      <c r="D131" s="823"/>
      <c r="E131" s="823"/>
      <c r="F131" s="823"/>
      <c r="G131" s="813"/>
    </row>
    <row r="132" spans="2:6" ht="12.75" customHeight="1">
      <c r="B132" s="219"/>
      <c r="C132" s="213"/>
      <c r="D132" s="213"/>
      <c r="E132" s="213"/>
      <c r="F132" s="213"/>
    </row>
    <row r="133" spans="2:11" ht="30.75" customHeight="1">
      <c r="B133" s="56" t="s">
        <v>268</v>
      </c>
      <c r="C133" s="822" t="str">
        <f>Translations!$B$356</f>
        <v>Czy organizacja posiada udokumentowany system zarządzania środowiskowego? Proszę wybrać najbardziej odpowiednią odpowiedź.</v>
      </c>
      <c r="D133" s="822"/>
      <c r="E133" s="822"/>
      <c r="F133" s="822"/>
      <c r="G133" s="822"/>
      <c r="H133" s="822"/>
      <c r="I133" s="822"/>
      <c r="J133" s="822"/>
      <c r="K133" s="822"/>
    </row>
    <row r="134" spans="3:11" ht="12.75" customHeight="1">
      <c r="C134" s="814" t="s">
        <v>1420</v>
      </c>
      <c r="D134" s="823"/>
      <c r="E134" s="823"/>
      <c r="F134" s="823"/>
      <c r="G134" s="824"/>
      <c r="H134" s="225"/>
      <c r="I134" s="225"/>
      <c r="J134" s="225"/>
      <c r="K134" s="225"/>
    </row>
    <row r="135" spans="2:11" ht="12.75" customHeight="1">
      <c r="B135" s="56"/>
      <c r="C135" s="99"/>
      <c r="D135" s="226"/>
      <c r="E135" s="225"/>
      <c r="F135" s="225"/>
      <c r="G135" s="225"/>
      <c r="H135" s="225"/>
      <c r="I135" s="225"/>
      <c r="J135" s="225"/>
      <c r="K135" s="225"/>
    </row>
    <row r="136" spans="2:11" ht="41.25" customHeight="1">
      <c r="B136" s="206" t="s">
        <v>291</v>
      </c>
      <c r="C136" s="491" t="str">
        <f>Translations!$B$357</f>
        <v>Jeżeli system zarządzania środowiskowego posiada certyfikat nadany przez organizację posiadającą odpowiednią akredytację, a system ten obejmuje procedury mające znaczenie dla monitorowania i raportowania w ramach systemu EU ETS, proszę określić według jakiej normy, np. ISO14001, EMAS itd.</v>
      </c>
      <c r="D136" s="491"/>
      <c r="E136" s="491"/>
      <c r="F136" s="491"/>
      <c r="G136" s="491"/>
      <c r="H136" s="491"/>
      <c r="I136" s="491"/>
      <c r="J136" s="491"/>
      <c r="K136" s="491"/>
    </row>
    <row r="137" spans="3:11" ht="12.75" customHeight="1">
      <c r="C137" s="814"/>
      <c r="D137" s="800"/>
      <c r="E137" s="800"/>
      <c r="F137" s="800"/>
      <c r="G137" s="813"/>
      <c r="H137" s="224"/>
      <c r="I137" s="224"/>
      <c r="J137" s="224"/>
      <c r="K137" s="224"/>
    </row>
    <row r="138" spans="2:5" ht="12.75" customHeight="1">
      <c r="B138" s="227"/>
      <c r="C138" s="99"/>
      <c r="D138" s="228"/>
      <c r="E138" s="228"/>
    </row>
    <row r="139" spans="1:11" s="75" customFormat="1" ht="12.75" customHeight="1">
      <c r="A139" s="268"/>
      <c r="B139" s="80"/>
      <c r="C139" s="213"/>
      <c r="D139" s="213"/>
      <c r="E139" s="213"/>
      <c r="F139" s="213"/>
      <c r="G139" s="213"/>
      <c r="H139" s="213"/>
      <c r="I139" s="213"/>
      <c r="J139" s="213"/>
      <c r="K139" s="213"/>
    </row>
    <row r="140" spans="2:11" ht="15.75">
      <c r="B140" s="217">
        <v>15</v>
      </c>
      <c r="C140" s="218" t="str">
        <f>Translations!$B$18</f>
        <v>Wykaz zastosowanych definicji i skrótów</v>
      </c>
      <c r="D140" s="229"/>
      <c r="E140" s="229"/>
      <c r="F140" s="229"/>
      <c r="G140" s="229"/>
      <c r="H140" s="229"/>
      <c r="I140" s="229"/>
      <c r="J140" s="229"/>
      <c r="K140" s="229"/>
    </row>
    <row r="141" spans="2:11" ht="12.75" customHeight="1">
      <c r="B141" s="219"/>
      <c r="C141" s="104"/>
      <c r="D141" s="104"/>
      <c r="E141" s="104"/>
      <c r="F141" s="104"/>
      <c r="G141" s="104"/>
      <c r="H141" s="104"/>
      <c r="I141" s="104"/>
      <c r="J141" s="104"/>
      <c r="K141" s="81"/>
    </row>
    <row r="142" spans="2:11" ht="12.75">
      <c r="B142" s="56" t="s">
        <v>255</v>
      </c>
      <c r="C142" s="827" t="str">
        <f>Translations!$B$358</f>
        <v>Proszę wymienić wszystkie skróty, akronimy lub definicje zastosowane podczas wypełniania niniejszego planu monitorowania.</v>
      </c>
      <c r="D142" s="827"/>
      <c r="E142" s="827"/>
      <c r="F142" s="827"/>
      <c r="G142" s="827"/>
      <c r="H142" s="827"/>
      <c r="I142" s="827"/>
      <c r="J142" s="827"/>
      <c r="K142" s="827"/>
    </row>
    <row r="143" spans="2:11" ht="12.75">
      <c r="B143" s="219"/>
      <c r="C143" s="104"/>
      <c r="D143" s="104"/>
      <c r="E143" s="104"/>
      <c r="F143" s="104"/>
      <c r="G143" s="104"/>
      <c r="H143" s="104"/>
      <c r="I143" s="104"/>
      <c r="J143" s="104"/>
      <c r="K143" s="104"/>
    </row>
    <row r="144" spans="3:11" ht="12.75">
      <c r="C144" s="825" t="str">
        <f>Translations!$B$359</f>
        <v>Skrót</v>
      </c>
      <c r="D144" s="825"/>
      <c r="E144" s="825" t="str">
        <f>Translations!$B$360</f>
        <v>Definicja</v>
      </c>
      <c r="F144" s="825"/>
      <c r="G144" s="825"/>
      <c r="H144" s="825"/>
      <c r="I144" s="825"/>
      <c r="J144" s="825"/>
      <c r="K144" s="825"/>
    </row>
    <row r="145" spans="3:11" ht="12.75">
      <c r="C145" s="826"/>
      <c r="D145" s="826"/>
      <c r="E145" s="674"/>
      <c r="F145" s="674"/>
      <c r="G145" s="674"/>
      <c r="H145" s="674"/>
      <c r="I145" s="674"/>
      <c r="J145" s="674"/>
      <c r="K145" s="674"/>
    </row>
    <row r="146" spans="3:11" ht="12.75">
      <c r="C146" s="826"/>
      <c r="D146" s="826"/>
      <c r="E146" s="674"/>
      <c r="F146" s="674"/>
      <c r="G146" s="674"/>
      <c r="H146" s="674"/>
      <c r="I146" s="674"/>
      <c r="J146" s="674"/>
      <c r="K146" s="674"/>
    </row>
    <row r="147" spans="3:11" ht="12.75">
      <c r="C147" s="826"/>
      <c r="D147" s="826"/>
      <c r="E147" s="674"/>
      <c r="F147" s="674"/>
      <c r="G147" s="674"/>
      <c r="H147" s="674"/>
      <c r="I147" s="674"/>
      <c r="J147" s="674"/>
      <c r="K147" s="674"/>
    </row>
    <row r="148" spans="3:11" ht="12.75">
      <c r="C148" s="826"/>
      <c r="D148" s="826"/>
      <c r="E148" s="674"/>
      <c r="F148" s="674"/>
      <c r="G148" s="674"/>
      <c r="H148" s="674"/>
      <c r="I148" s="674"/>
      <c r="J148" s="674"/>
      <c r="K148" s="674"/>
    </row>
    <row r="149" spans="3:11" ht="12.75">
      <c r="C149" s="826"/>
      <c r="D149" s="826"/>
      <c r="E149" s="674"/>
      <c r="F149" s="674"/>
      <c r="G149" s="674"/>
      <c r="H149" s="674"/>
      <c r="I149" s="674"/>
      <c r="J149" s="674"/>
      <c r="K149" s="674"/>
    </row>
    <row r="150" spans="3:11" ht="12.75">
      <c r="C150" s="826"/>
      <c r="D150" s="826"/>
      <c r="E150" s="674"/>
      <c r="F150" s="674"/>
      <c r="G150" s="674"/>
      <c r="H150" s="674"/>
      <c r="I150" s="674"/>
      <c r="J150" s="674"/>
      <c r="K150" s="674"/>
    </row>
    <row r="151" spans="3:11" ht="12.75">
      <c r="C151" s="826"/>
      <c r="D151" s="826"/>
      <c r="E151" s="674"/>
      <c r="F151" s="674"/>
      <c r="G151" s="674"/>
      <c r="H151" s="674"/>
      <c r="I151" s="674"/>
      <c r="J151" s="674"/>
      <c r="K151" s="674"/>
    </row>
    <row r="152" spans="3:11" ht="12.75">
      <c r="C152" s="826"/>
      <c r="D152" s="826"/>
      <c r="E152" s="674"/>
      <c r="F152" s="674"/>
      <c r="G152" s="674"/>
      <c r="H152" s="674"/>
      <c r="I152" s="674"/>
      <c r="J152" s="674"/>
      <c r="K152" s="674"/>
    </row>
    <row r="153" spans="3:11" ht="12.75">
      <c r="C153" s="826"/>
      <c r="D153" s="826"/>
      <c r="E153" s="674"/>
      <c r="F153" s="674"/>
      <c r="G153" s="674"/>
      <c r="H153" s="674"/>
      <c r="I153" s="674"/>
      <c r="J153" s="674"/>
      <c r="K153" s="674"/>
    </row>
    <row r="154" spans="3:11" ht="12.75">
      <c r="C154" s="826"/>
      <c r="D154" s="826"/>
      <c r="E154" s="674"/>
      <c r="F154" s="674"/>
      <c r="G154" s="674"/>
      <c r="H154" s="674"/>
      <c r="I154" s="674"/>
      <c r="J154" s="674"/>
      <c r="K154" s="674"/>
    </row>
    <row r="155" spans="2:11" ht="12.75">
      <c r="B155" s="230"/>
      <c r="C155" s="231"/>
      <c r="D155" s="231"/>
      <c r="E155" s="231"/>
      <c r="F155" s="231"/>
      <c r="G155" s="231"/>
      <c r="H155" s="231"/>
      <c r="I155" s="231"/>
      <c r="J155" s="231"/>
      <c r="K155" s="231"/>
    </row>
    <row r="156" spans="2:11" ht="15.75">
      <c r="B156" s="217">
        <v>16</v>
      </c>
      <c r="C156" s="218" t="str">
        <f>Translations!$B$19</f>
        <v>Dodatkowe informacje</v>
      </c>
      <c r="D156" s="229"/>
      <c r="E156" s="229"/>
      <c r="F156" s="229"/>
      <c r="G156" s="229"/>
      <c r="H156" s="229"/>
      <c r="I156" s="229"/>
      <c r="J156" s="229"/>
      <c r="K156" s="229"/>
    </row>
    <row r="157" spans="2:11" ht="12.75">
      <c r="B157" s="219"/>
      <c r="C157" s="104"/>
      <c r="D157" s="104"/>
      <c r="E157" s="104"/>
      <c r="F157" s="104"/>
      <c r="G157" s="104"/>
      <c r="H157" s="104"/>
      <c r="I157" s="104"/>
      <c r="J157" s="104"/>
      <c r="K157" s="104"/>
    </row>
    <row r="158" spans="2:11" ht="41.25" customHeight="1">
      <c r="B158" s="56" t="s">
        <v>255</v>
      </c>
      <c r="C158" s="563" t="str">
        <f>Translations!$B$361</f>
        <v>W tym miejscu proszę podać wszelkie dodatkowe informacje, które mają zostać uwzględnione podczas rozpatrywania planu. Proszę podać te informacje w formacie elektronicznym, jeśli jest to możliwe. Można je przekazać w formatach Microsoft Word, Excel lub Adobe Acrobat.</v>
      </c>
      <c r="D158" s="563"/>
      <c r="E158" s="563"/>
      <c r="F158" s="563"/>
      <c r="G158" s="563"/>
      <c r="H158" s="563"/>
      <c r="I158" s="563"/>
      <c r="J158" s="563"/>
      <c r="K158" s="563"/>
    </row>
    <row r="159" spans="2:11" ht="36" customHeight="1">
      <c r="B159" s="232"/>
      <c r="C159" s="588" t="str">
        <f>Translations!$B$362</f>
        <v>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v>
      </c>
      <c r="D159" s="588"/>
      <c r="E159" s="588"/>
      <c r="F159" s="588"/>
      <c r="G159" s="588"/>
      <c r="H159" s="588"/>
      <c r="I159" s="588"/>
      <c r="J159" s="588"/>
      <c r="K159" s="588"/>
    </row>
    <row r="160" spans="3:11" ht="12.75" customHeight="1">
      <c r="C160" s="588" t="str">
        <f>Translations!$B$363</f>
        <v>Proszę podać poniżej nazwy plików (jeżeli są w formie elektronicznej) lub numery referencyjne dokumentów (jeżeli są w formie wydruku).</v>
      </c>
      <c r="D160" s="588"/>
      <c r="E160" s="588"/>
      <c r="F160" s="588"/>
      <c r="G160" s="588"/>
      <c r="H160" s="588"/>
      <c r="I160" s="588"/>
      <c r="J160" s="588"/>
      <c r="K160" s="588"/>
    </row>
    <row r="161" spans="3:11" ht="12.75">
      <c r="C161" s="821" t="str">
        <f>Translations!$B$364</f>
        <v>Nazwa pliku/numer referencyjny</v>
      </c>
      <c r="D161" s="821"/>
      <c r="E161" s="821" t="str">
        <f>Translations!$B$365</f>
        <v>Opis dokumentu</v>
      </c>
      <c r="F161" s="821"/>
      <c r="G161" s="821"/>
      <c r="H161" s="821"/>
      <c r="I161" s="821"/>
      <c r="J161" s="821"/>
      <c r="K161" s="821"/>
    </row>
    <row r="162" spans="3:11" ht="12.75">
      <c r="C162" s="820"/>
      <c r="D162" s="820"/>
      <c r="E162" s="819"/>
      <c r="F162" s="819"/>
      <c r="G162" s="819"/>
      <c r="H162" s="819"/>
      <c r="I162" s="819"/>
      <c r="J162" s="819"/>
      <c r="K162" s="819"/>
    </row>
    <row r="163" spans="3:11" ht="12.75">
      <c r="C163" s="820"/>
      <c r="D163" s="820"/>
      <c r="E163" s="819"/>
      <c r="F163" s="819"/>
      <c r="G163" s="819"/>
      <c r="H163" s="819"/>
      <c r="I163" s="819"/>
      <c r="J163" s="819"/>
      <c r="K163" s="819"/>
    </row>
    <row r="164" spans="3:11" ht="12.75">
      <c r="C164" s="820"/>
      <c r="D164" s="820"/>
      <c r="E164" s="819"/>
      <c r="F164" s="819"/>
      <c r="G164" s="819"/>
      <c r="H164" s="819"/>
      <c r="I164" s="819"/>
      <c r="J164" s="819"/>
      <c r="K164" s="819"/>
    </row>
    <row r="165" spans="3:11" ht="12.75">
      <c r="C165" s="820"/>
      <c r="D165" s="820"/>
      <c r="E165" s="819"/>
      <c r="F165" s="819"/>
      <c r="G165" s="819"/>
      <c r="H165" s="819"/>
      <c r="I165" s="819"/>
      <c r="J165" s="819"/>
      <c r="K165" s="819"/>
    </row>
    <row r="166" spans="3:11" ht="12.75">
      <c r="C166" s="820"/>
      <c r="D166" s="820"/>
      <c r="E166" s="819"/>
      <c r="F166" s="819"/>
      <c r="G166" s="819"/>
      <c r="H166" s="819"/>
      <c r="I166" s="819"/>
      <c r="J166" s="819"/>
      <c r="K166" s="819"/>
    </row>
    <row r="167" spans="3:11" ht="12.75">
      <c r="C167" s="820"/>
      <c r="D167" s="820"/>
      <c r="E167" s="819"/>
      <c r="F167" s="819"/>
      <c r="G167" s="819"/>
      <c r="H167" s="819"/>
      <c r="I167" s="819"/>
      <c r="J167" s="819"/>
      <c r="K167" s="819"/>
    </row>
    <row r="168" spans="3:11" ht="12.75">
      <c r="C168" s="820"/>
      <c r="D168" s="820"/>
      <c r="E168" s="819"/>
      <c r="F168" s="819"/>
      <c r="G168" s="819"/>
      <c r="H168" s="819"/>
      <c r="I168" s="819"/>
      <c r="J168" s="819"/>
      <c r="K168" s="819"/>
    </row>
    <row r="169" spans="3:11" ht="12.75">
      <c r="C169" s="820"/>
      <c r="D169" s="820"/>
      <c r="E169" s="819"/>
      <c r="F169" s="819"/>
      <c r="G169" s="819"/>
      <c r="H169" s="819"/>
      <c r="I169" s="819"/>
      <c r="J169" s="819"/>
      <c r="K169" s="819"/>
    </row>
    <row r="171" spans="3:9" ht="12.75">
      <c r="C171" s="624" t="s">
        <v>1601</v>
      </c>
      <c r="D171" s="624"/>
      <c r="E171" s="624"/>
      <c r="F171" s="624"/>
      <c r="G171" s="624"/>
      <c r="H171" s="624"/>
      <c r="I171" s="624"/>
    </row>
  </sheetData>
  <sheetProtection sheet="1" objects="1" scenarios="1" formatCells="0" formatColumns="0" formatRows="0"/>
  <mergeCells count="226">
    <mergeCell ref="C171:I171"/>
    <mergeCell ref="C64:K64"/>
    <mergeCell ref="C65:K65"/>
    <mergeCell ref="C41:K41"/>
    <mergeCell ref="C42:K42"/>
    <mergeCell ref="E44:K44"/>
    <mergeCell ref="E45:K45"/>
    <mergeCell ref="E54:K54"/>
    <mergeCell ref="E55:K55"/>
    <mergeCell ref="E56:K56"/>
    <mergeCell ref="E57:K57"/>
    <mergeCell ref="C71:D71"/>
    <mergeCell ref="E66:K66"/>
    <mergeCell ref="E67:K67"/>
    <mergeCell ref="E68:K68"/>
    <mergeCell ref="E69:K69"/>
    <mergeCell ref="C68:D68"/>
    <mergeCell ref="C69:D69"/>
    <mergeCell ref="C70:D70"/>
    <mergeCell ref="C66:D66"/>
    <mergeCell ref="C67:D67"/>
    <mergeCell ref="C131:G131"/>
    <mergeCell ref="E70:K70"/>
    <mergeCell ref="E71:K71"/>
    <mergeCell ref="C137:G137"/>
    <mergeCell ref="E122:K122"/>
    <mergeCell ref="C121:K121"/>
    <mergeCell ref="C116:D116"/>
    <mergeCell ref="E116:K116"/>
    <mergeCell ref="C117:D117"/>
    <mergeCell ref="C62:G62"/>
    <mergeCell ref="C127:D127"/>
    <mergeCell ref="E127:K127"/>
    <mergeCell ref="E123:K123"/>
    <mergeCell ref="C124:D124"/>
    <mergeCell ref="E58:K58"/>
    <mergeCell ref="E126:K126"/>
    <mergeCell ref="C123:D123"/>
    <mergeCell ref="C55:D58"/>
    <mergeCell ref="C122:D122"/>
    <mergeCell ref="C53:D53"/>
    <mergeCell ref="C54:D54"/>
    <mergeCell ref="E53:K53"/>
    <mergeCell ref="C125:D125"/>
    <mergeCell ref="E125:K125"/>
    <mergeCell ref="C126:D126"/>
    <mergeCell ref="E124:K124"/>
    <mergeCell ref="C118:D118"/>
    <mergeCell ref="E118:K118"/>
    <mergeCell ref="C120:K120"/>
    <mergeCell ref="C50:D50"/>
    <mergeCell ref="C51:D51"/>
    <mergeCell ref="C52:D52"/>
    <mergeCell ref="E50:K50"/>
    <mergeCell ref="E51:K51"/>
    <mergeCell ref="E52:K52"/>
    <mergeCell ref="C45:D45"/>
    <mergeCell ref="C46:D46"/>
    <mergeCell ref="C47:D49"/>
    <mergeCell ref="E46:K46"/>
    <mergeCell ref="E47:K47"/>
    <mergeCell ref="E48:K48"/>
    <mergeCell ref="E49:K49"/>
    <mergeCell ref="E117:K117"/>
    <mergeCell ref="C114:D114"/>
    <mergeCell ref="E114:K114"/>
    <mergeCell ref="C115:D115"/>
    <mergeCell ref="E115:K115"/>
    <mergeCell ref="C109:D109"/>
    <mergeCell ref="E109:K109"/>
    <mergeCell ref="C111:K111"/>
    <mergeCell ref="C113:D113"/>
    <mergeCell ref="E113:K113"/>
    <mergeCell ref="C112:K112"/>
    <mergeCell ref="C107:D107"/>
    <mergeCell ref="E107:K107"/>
    <mergeCell ref="C108:D108"/>
    <mergeCell ref="E108:K108"/>
    <mergeCell ref="C105:D105"/>
    <mergeCell ref="E105:K105"/>
    <mergeCell ref="C106:D106"/>
    <mergeCell ref="E106:K106"/>
    <mergeCell ref="C102:K102"/>
    <mergeCell ref="C104:D104"/>
    <mergeCell ref="E104:K104"/>
    <mergeCell ref="C103:K103"/>
    <mergeCell ref="C99:D99"/>
    <mergeCell ref="E99:K99"/>
    <mergeCell ref="C100:D100"/>
    <mergeCell ref="E100:K100"/>
    <mergeCell ref="C97:D97"/>
    <mergeCell ref="E97:K97"/>
    <mergeCell ref="C98:D98"/>
    <mergeCell ref="E98:K98"/>
    <mergeCell ref="C93:K93"/>
    <mergeCell ref="C95:D95"/>
    <mergeCell ref="E95:K95"/>
    <mergeCell ref="C96:D96"/>
    <mergeCell ref="E96:K96"/>
    <mergeCell ref="C94:K94"/>
    <mergeCell ref="C90:D90"/>
    <mergeCell ref="E90:K90"/>
    <mergeCell ref="C91:D91"/>
    <mergeCell ref="E91:K91"/>
    <mergeCell ref="C88:D88"/>
    <mergeCell ref="E88:K88"/>
    <mergeCell ref="C89:D89"/>
    <mergeCell ref="E89:K89"/>
    <mergeCell ref="C84:K84"/>
    <mergeCell ref="C86:D86"/>
    <mergeCell ref="E86:K86"/>
    <mergeCell ref="C87:D87"/>
    <mergeCell ref="E87:K87"/>
    <mergeCell ref="C85:K85"/>
    <mergeCell ref="C33:D33"/>
    <mergeCell ref="E33:K33"/>
    <mergeCell ref="C20:K20"/>
    <mergeCell ref="C21:K21"/>
    <mergeCell ref="E23:K23"/>
    <mergeCell ref="E82:K82"/>
    <mergeCell ref="C79:D79"/>
    <mergeCell ref="E79:K79"/>
    <mergeCell ref="C80:D80"/>
    <mergeCell ref="E80:K80"/>
    <mergeCell ref="C11:K11"/>
    <mergeCell ref="C12:K12"/>
    <mergeCell ref="C129:K129"/>
    <mergeCell ref="C23:D23"/>
    <mergeCell ref="C30:K30"/>
    <mergeCell ref="C31:D31"/>
    <mergeCell ref="E31:K31"/>
    <mergeCell ref="C75:K75"/>
    <mergeCell ref="C77:D77"/>
    <mergeCell ref="E77:K77"/>
    <mergeCell ref="C22:D22"/>
    <mergeCell ref="B2:K2"/>
    <mergeCell ref="C153:D153"/>
    <mergeCell ref="E153:K153"/>
    <mergeCell ref="C150:D150"/>
    <mergeCell ref="E150:K150"/>
    <mergeCell ref="C151:D151"/>
    <mergeCell ref="E151:K151"/>
    <mergeCell ref="C152:D152"/>
    <mergeCell ref="C10:K10"/>
    <mergeCell ref="E152:K152"/>
    <mergeCell ref="C149:D149"/>
    <mergeCell ref="E149:K149"/>
    <mergeCell ref="E144:K144"/>
    <mergeCell ref="C136:K136"/>
    <mergeCell ref="C145:D145"/>
    <mergeCell ref="E145:K145"/>
    <mergeCell ref="C146:D146"/>
    <mergeCell ref="E146:K146"/>
    <mergeCell ref="E147:K147"/>
    <mergeCell ref="C148:D148"/>
    <mergeCell ref="E148:K148"/>
    <mergeCell ref="E25:K25"/>
    <mergeCell ref="C29:K29"/>
    <mergeCell ref="E27:K27"/>
    <mergeCell ref="C25:D25"/>
    <mergeCell ref="E36:K36"/>
    <mergeCell ref="C40:K40"/>
    <mergeCell ref="C44:D44"/>
    <mergeCell ref="C61:K61"/>
    <mergeCell ref="C34:D34"/>
    <mergeCell ref="E34:K34"/>
    <mergeCell ref="C35:D35"/>
    <mergeCell ref="E35:K35"/>
    <mergeCell ref="C130:K130"/>
    <mergeCell ref="C60:K60"/>
    <mergeCell ref="C36:D36"/>
    <mergeCell ref="C81:D81"/>
    <mergeCell ref="E81:K81"/>
    <mergeCell ref="C82:D82"/>
    <mergeCell ref="C160:K160"/>
    <mergeCell ref="C133:K133"/>
    <mergeCell ref="C134:G134"/>
    <mergeCell ref="C144:D144"/>
    <mergeCell ref="C147:D147"/>
    <mergeCell ref="C142:K142"/>
    <mergeCell ref="E154:K154"/>
    <mergeCell ref="C158:K158"/>
    <mergeCell ref="C159:K159"/>
    <mergeCell ref="C154:D154"/>
    <mergeCell ref="C161:D161"/>
    <mergeCell ref="C164:D164"/>
    <mergeCell ref="E164:K164"/>
    <mergeCell ref="E161:K161"/>
    <mergeCell ref="E166:K166"/>
    <mergeCell ref="C162:D162"/>
    <mergeCell ref="E162:K162"/>
    <mergeCell ref="C165:D165"/>
    <mergeCell ref="E165:K165"/>
    <mergeCell ref="C163:D163"/>
    <mergeCell ref="E163:K163"/>
    <mergeCell ref="C169:D169"/>
    <mergeCell ref="E169:K169"/>
    <mergeCell ref="C167:D167"/>
    <mergeCell ref="E167:K167"/>
    <mergeCell ref="C168:D168"/>
    <mergeCell ref="E168:K168"/>
    <mergeCell ref="C166:D166"/>
    <mergeCell ref="C24:D24"/>
    <mergeCell ref="C32:D32"/>
    <mergeCell ref="E32:K32"/>
    <mergeCell ref="C26:D26"/>
    <mergeCell ref="C27:D27"/>
    <mergeCell ref="E26:K26"/>
    <mergeCell ref="C7:J7"/>
    <mergeCell ref="C14:D14"/>
    <mergeCell ref="C15:D15"/>
    <mergeCell ref="C16:D16"/>
    <mergeCell ref="C17:D17"/>
    <mergeCell ref="C78:D78"/>
    <mergeCell ref="E78:K78"/>
    <mergeCell ref="C76:K76"/>
    <mergeCell ref="E24:K24"/>
    <mergeCell ref="E22:K22"/>
    <mergeCell ref="C18:D18"/>
    <mergeCell ref="C13:D13"/>
    <mergeCell ref="E13:K13"/>
    <mergeCell ref="E14:K14"/>
    <mergeCell ref="E15:K15"/>
    <mergeCell ref="E16:K16"/>
    <mergeCell ref="E17:K17"/>
    <mergeCell ref="E18:K18"/>
  </mergeCells>
  <conditionalFormatting sqref="E31:E36 E22:E27 E113:E118 E77:E82 E86:E91 E95:E100 E104:E109 E122:E127 E60:E62">
    <cfRule type="expression" priority="7" dxfId="175" stopIfTrue="1">
      <formula>(CNTR_PrimaryMP=2)</formula>
    </cfRule>
  </conditionalFormatting>
  <conditionalFormatting sqref="E44:E58">
    <cfRule type="expression" priority="6" dxfId="175"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9"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130" zoomScaleNormal="130" zoomScaleSheetLayoutView="100" zoomScalePageLayoutView="0" workbookViewId="0" topLeftCell="A1">
      <selection activeCell="N22" sqref="N22"/>
    </sheetView>
  </sheetViews>
  <sheetFormatPr defaultColWidth="11.421875" defaultRowHeight="12.75"/>
  <cols>
    <col min="1" max="1" width="3.140625" style="18" customWidth="1"/>
    <col min="2" max="2" width="4.140625" style="18" customWidth="1"/>
    <col min="3" max="3" width="11.28125" style="18" customWidth="1"/>
    <col min="4" max="4" width="10.8515625" style="18" customWidth="1"/>
    <col min="5" max="6" width="13.57421875" style="18" customWidth="1"/>
    <col min="7" max="7" width="10.421875" style="18" customWidth="1"/>
    <col min="8" max="8" width="11.140625" style="18" customWidth="1"/>
    <col min="9" max="10" width="13.57421875" style="18" customWidth="1"/>
    <col min="11" max="16384" width="11.421875" style="18" customWidth="1"/>
  </cols>
  <sheetData>
    <row r="1" spans="2:6" ht="12.75">
      <c r="B1" s="91"/>
      <c r="C1" s="60"/>
      <c r="D1" s="60"/>
      <c r="E1" s="92"/>
      <c r="F1" s="92"/>
    </row>
    <row r="2" spans="2:10" ht="18">
      <c r="B2" s="496" t="str">
        <f>Translations!$B$20</f>
        <v>Dalsze informacje dotyczące poszczegolnych państw członkowskich</v>
      </c>
      <c r="C2" s="496"/>
      <c r="D2" s="496"/>
      <c r="E2" s="496"/>
      <c r="F2" s="496"/>
      <c r="G2" s="496"/>
      <c r="H2" s="496"/>
      <c r="I2" s="496"/>
      <c r="J2" s="496"/>
    </row>
    <row r="4" spans="2:10" ht="15.75">
      <c r="B4" s="95">
        <v>17</v>
      </c>
      <c r="C4" s="96" t="str">
        <f>Translations!$B$366</f>
        <v>Uwagi</v>
      </c>
      <c r="D4" s="96"/>
      <c r="E4" s="96"/>
      <c r="F4" s="96"/>
      <c r="G4" s="96"/>
      <c r="H4" s="96"/>
      <c r="I4" s="96"/>
      <c r="J4" s="96"/>
    </row>
    <row r="6" ht="12.75">
      <c r="B6" s="177" t="str">
        <f>Translations!$B$367</f>
        <v>Miejsce na dalsze uwagi:</v>
      </c>
    </row>
    <row r="7" spans="2:10" ht="12.75">
      <c r="B7" s="13"/>
      <c r="C7" s="12"/>
      <c r="D7" s="12"/>
      <c r="E7" s="12"/>
      <c r="F7" s="12"/>
      <c r="G7" s="12"/>
      <c r="H7" s="12"/>
      <c r="I7" s="12"/>
      <c r="J7" s="11"/>
    </row>
    <row r="8" spans="1:10" ht="15.75">
      <c r="A8" s="132"/>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2"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Maliński Paweł</cp:lastModifiedBy>
  <cp:lastPrinted>2018-11-28T16:13:00Z</cp:lastPrinted>
  <dcterms:created xsi:type="dcterms:W3CDTF">2008-05-26T08:52:55Z</dcterms:created>
  <dcterms:modified xsi:type="dcterms:W3CDTF">2019-06-27T09:59:47Z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