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521" yWindow="225" windowWidth="14400" windowHeight="9060" activeTab="2"/>
  </bookViews>
  <sheets>
    <sheet name="Wytyczne i warunki" sheetId="1" r:id="rId1"/>
    <sheet name="Matryca Ryzyka" sheetId="2" r:id="rId2"/>
    <sheet name="Tabela Ryzyka" sheetId="3" r:id="rId3"/>
    <sheet name="EUwideConstants" sheetId="4" state="hidden" r:id="rId4"/>
    <sheet name="MSParameters" sheetId="5" state="hidden" r:id="rId5"/>
    <sheet name="Translations" sheetId="6" state="hidden" r:id="rId6"/>
    <sheet name="VersionDocumentation" sheetId="7" state="hidden" r:id="rId7"/>
  </sheets>
  <definedNames>
    <definedName name="_xlnm._FilterDatabase" localSheetId="5" hidden="1">'Translations'!$A$1:$C$44</definedName>
    <definedName name="CNTR_RiskImpact">'Matryca Ryzyka'!$E$50:$I$50</definedName>
    <definedName name="CNTR_RiskProbability">'Matryca Ryzyka'!$D$51:$D$55</definedName>
    <definedName name="CNTR_RiskThresholdHigh">'Matryca Ryzyka'!$I$41</definedName>
    <definedName name="CNTR_RiskThresholdLow">'Matryca Ryzyka'!$I$39</definedName>
    <definedName name="EUConst_ListLevels">'EUwideConstants'!$B$5:$F$5</definedName>
    <definedName name="EUConst_OccurenceOrProbability">'EUwideConstants'!$B$4:$C$4</definedName>
    <definedName name="JUMP_b_Guidelines_Top">'Wytyczne i warunki'!$A$2</definedName>
    <definedName name="_xlnm.Print_Area" localSheetId="1">'Matryca Ryzyka'!$B$2:$J$56</definedName>
    <definedName name="_xlnm.Print_Area" localSheetId="2">'Tabela Ryzyka'!$B$2:$M$103</definedName>
    <definedName name="_xlnm.Print_Area" localSheetId="0">'Wytyczne i warunki'!$A$1:$L$70</definedName>
  </definedNames>
  <calcPr fullCalcOnLoad="1"/>
</workbook>
</file>

<file path=xl/comments6.xml><?xml version="1.0" encoding="utf-8"?>
<comments xmlns="http://schemas.openxmlformats.org/spreadsheetml/2006/main">
  <authors>
    <author>Fallmann Hubert</author>
  </authors>
  <commentList>
    <comment ref="B11" authorId="0">
      <text>
        <r>
          <rPr>
            <b/>
            <sz val="8"/>
            <rFont val="Tahoma"/>
            <family val="2"/>
          </rPr>
          <t>Final link to be added as soon as available in the OJ.</t>
        </r>
      </text>
    </comment>
    <comment ref="B13" authorId="0">
      <text>
        <r>
          <rPr>
            <b/>
            <sz val="8"/>
            <rFont val="Tahoma"/>
            <family val="2"/>
          </rPr>
          <t>Final link to be added as soon as available.</t>
        </r>
      </text>
    </comment>
    <comment ref="C11" authorId="0">
      <text>
        <r>
          <rPr>
            <b/>
            <sz val="8"/>
            <rFont val="Tahoma"/>
            <family val="2"/>
          </rPr>
          <t>Final link to be added as soon as available in the OJ.</t>
        </r>
      </text>
    </comment>
    <comment ref="C13" authorId="0">
      <text>
        <r>
          <rPr>
            <b/>
            <sz val="8"/>
            <rFont val="Tahoma"/>
            <family val="2"/>
          </rPr>
          <t>Final link to be added as soon as available.</t>
        </r>
      </text>
    </comment>
  </commentList>
</comments>
</file>

<file path=xl/sharedStrings.xml><?xml version="1.0" encoding="utf-8"?>
<sst xmlns="http://schemas.openxmlformats.org/spreadsheetml/2006/main" count="516" uniqueCount="415">
  <si>
    <t>Process/Activity</t>
  </si>
  <si>
    <t>Risk</t>
  </si>
  <si>
    <t>P</t>
  </si>
  <si>
    <t>I</t>
  </si>
  <si>
    <t>Control Measure(s)</t>
  </si>
  <si>
    <t>Inherent Risk x Control Risk</t>
  </si>
  <si>
    <t>Main gas flow meter</t>
  </si>
  <si>
    <t>Inherent Risk</t>
  </si>
  <si>
    <t>Emission Factor (Limestone)</t>
  </si>
  <si>
    <t>Type of risk</t>
  </si>
  <si>
    <t xml:space="preserve">Electronic volume converter malfunction </t>
  </si>
  <si>
    <t>Activity data incorrect</t>
  </si>
  <si>
    <t>Emission factor wrong</t>
  </si>
  <si>
    <t>Batch not analysed or data lost</t>
  </si>
  <si>
    <t>Installation's own laboratory does not provide correct results</t>
  </si>
  <si>
    <t>Stock changes (limestone)</t>
  </si>
  <si>
    <t>Gross failure</t>
  </si>
  <si>
    <t>Activity data incorrect (drift or other inaccuracies)</t>
  </si>
  <si>
    <t>Invoices wrong</t>
  </si>
  <si>
    <t>Incident</t>
  </si>
  <si>
    <t>Average annual emissions</t>
  </si>
  <si>
    <t>t CO2e</t>
  </si>
  <si>
    <t>Analytical method inappropriate</t>
  </si>
  <si>
    <t>Not appropriate for the operating conditions or not appropriately installed</t>
  </si>
  <si>
    <t>Activity data lost or inaccurate</t>
  </si>
  <si>
    <t>Activity data and emission factor incorrect</t>
  </si>
  <si>
    <t>Samples not representative</t>
  </si>
  <si>
    <t>Frequency of analyses not sufficient</t>
  </si>
  <si>
    <t>Annual participation in inter-laboratory testings; See procedures for demonstrating equivalence to accr. lab. in accordance with Article 34; plausibility checks</t>
  </si>
  <si>
    <t>i.</t>
  </si>
  <si>
    <t>ii.</t>
  </si>
  <si>
    <t>Probability levels</t>
  </si>
  <si>
    <t>Impact levels</t>
  </si>
  <si>
    <t>a)</t>
  </si>
  <si>
    <t>b)</t>
  </si>
  <si>
    <t>c)</t>
  </si>
  <si>
    <t>d)</t>
  </si>
  <si>
    <t>Impact</t>
  </si>
  <si>
    <t>Probability</t>
  </si>
  <si>
    <t>Emission factor lost</t>
  </si>
  <si>
    <t>e)</t>
  </si>
  <si>
    <t>Risk matrix</t>
  </si>
  <si>
    <t>ausblenden</t>
  </si>
  <si>
    <t>Meter malfunction</t>
  </si>
  <si>
    <t>Display error or misreading</t>
  </si>
  <si>
    <t>Fuel supplier contract → high availability; cross check with invoices/production data (see procedure on how to close data gaps)</t>
  </si>
  <si>
    <t>Fuel supplier contract → high availability; procedure for corrective action part of EN ISO 9001</t>
  </si>
  <si>
    <t>Cross check with production data; values reviewed by a 2nd person</t>
  </si>
  <si>
    <t>Checklist comparing conditions applied and manufacturer's specification; personnel regularly educated (see procedure for managing O&amp;M and ETS personnel)</t>
  </si>
  <si>
    <t>Wrong data transfer to Excel MRV file</t>
  </si>
  <si>
    <t>New source streams</t>
  </si>
  <si>
    <t>Data transfer to electronic files</t>
  </si>
  <si>
    <t>Emissions calculations lost</t>
  </si>
  <si>
    <t>IT data storage system in place; proxy data for data gaps available (production, previous years)</t>
  </si>
  <si>
    <t>File or computer damage</t>
  </si>
  <si>
    <t>Emissions wrong</t>
  </si>
  <si>
    <t>Cross checks with result in COM's AER template; review by 2nd person; cross checks with previous years</t>
  </si>
  <si>
    <t>Calculation errors</t>
  </si>
  <si>
    <t>Review by a 2nd person; New personnel regularly instructed keep track in the log-book of each size of batches analysed</t>
  </si>
  <si>
    <t>Shift manager reads gas meter on 1 Jan each year (at 11:30), compares with invoices; compare invoices with other months and previous years</t>
  </si>
  <si>
    <t>Fuel supplier contract → high availability; quality assurance procedure for maintenance part of EN ISO 9001</t>
  </si>
  <si>
    <t>Fuel supplier contract → high availability; proxy data available (see procedure on how to close data gaps)</t>
  </si>
  <si>
    <t>Cross check with invoices (supplier's metering data) and with production data</t>
  </si>
  <si>
    <t>Cross check with invoices, supplier's metering data and with production data; values reviewed by a 2nd person</t>
  </si>
  <si>
    <t>Regularly checked for improvement reports (Art. 69(1)) if "1/3"-rule still applicable</t>
  </si>
  <si>
    <t>Checklist comparing conditions applied and manufacturer's specification; personnel regularly educated (see procedure for managing O&amp;M and ETS personnel), cross checks</t>
  </si>
  <si>
    <t>Review by a 2nd person; cross checks with previous years and production data</t>
  </si>
  <si>
    <t>Log-book lost</t>
  </si>
  <si>
    <t>Weighted average not correctly calculated</t>
  </si>
  <si>
    <t>Forgetting to determine stocks at beginning or end of the year</t>
  </si>
  <si>
    <t>Long experience with analysing limestone; Annual participation in inter-laboratory testings; See procedures for demonstrating equivalence to accr. lab. in accordance with Article 34</t>
  </si>
  <si>
    <t>Sheet for EU wide constants</t>
  </si>
  <si>
    <t>MS are free to use this sheet</t>
  </si>
  <si>
    <t>#</t>
  </si>
  <si>
    <t>TEXT (Language Version)</t>
  </si>
  <si>
    <t>English Version (Original)</t>
  </si>
  <si>
    <t>Template version information:</t>
  </si>
  <si>
    <t>Template provided by:</t>
  </si>
  <si>
    <t>Publication date:</t>
  </si>
  <si>
    <t>Language version:</t>
  </si>
  <si>
    <t>Reference filename:</t>
  </si>
  <si>
    <t>GUIDELINES AND CONDITIONS</t>
  </si>
  <si>
    <t>The Directive can be downloaded from:</t>
  </si>
  <si>
    <t>http://eur-lex.europa.eu/LexUriServ/LexUriServ.do?uri=CONSLEG:2003L0087:20090625:EN:PDF</t>
  </si>
  <si>
    <t>The Monitoring and Reporting Regulation (Commission Regulation (EU) No 601/2012 of 21 June 2012, hereinafter the "MRR"), defines further requirements for monitoring and reporting. The MRR can be downloaded from:</t>
  </si>
  <si>
    <t>http://eur-lex.europa.eu/LexUriServ/LexUriServ.do?uri=OJ:L:2012:181:0030:0104:EN:PDF</t>
  </si>
  <si>
    <t>All Commission guidance documents on the Monitoring and Reporting Regulation can be found at:</t>
  </si>
  <si>
    <t>http://ec.europa.eu/clima/policies/ets/monitoring/index_en.htm</t>
  </si>
  <si>
    <t>Information sources:</t>
  </si>
  <si>
    <t>EU Websites:</t>
  </si>
  <si>
    <t>EU-Legislation:</t>
  </si>
  <si>
    <t xml:space="preserve">http://eur-lex.europa.eu/en/index.htm </t>
  </si>
  <si>
    <t>EU ETS general:</t>
  </si>
  <si>
    <t>http://ec.europa.eu/clima/policies/ets/index_en.htm</t>
  </si>
  <si>
    <t xml:space="preserve">Monitoring and Reporting in the EU ETS: </t>
  </si>
  <si>
    <t>Other Websites:</t>
  </si>
  <si>
    <t>&lt;to be provided by Member State&gt;</t>
  </si>
  <si>
    <t>Helpdesk:</t>
  </si>
  <si>
    <t>&lt;to be provided by Member State, if relevant&gt;</t>
  </si>
  <si>
    <t>How to use this file:</t>
  </si>
  <si>
    <t>Colour codes and fonts:</t>
  </si>
  <si>
    <t>Black bold text:</t>
  </si>
  <si>
    <t>This is text provided by the Commission template. It should be kept as it is.</t>
  </si>
  <si>
    <t>Smaller italic text:</t>
  </si>
  <si>
    <t>This text gives further explanations. Member States may add further explanations in MS specific versions of the template.</t>
  </si>
  <si>
    <t>Light yellow fields indicate that an input is optional.</t>
  </si>
  <si>
    <t>Green fields show automatically calculated results. Red text indicates error messages (missing data etc.).</t>
  </si>
  <si>
    <t>Shaded fields indicate that an input in another field makes the input here not relevant.</t>
  </si>
  <si>
    <t>Grey shaded areas should be filled by Member States before publishing a customised version of the template.</t>
  </si>
  <si>
    <t>Light grey areas are dedicated for navigation and hyperlinks.</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</si>
  <si>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</si>
  <si>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</si>
  <si>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In principle the option "Precision as displayed" of MS Excel should be deactivated. For more details, consult MS Excel's "Help" function on this topic.</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</si>
  <si>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EU ETS installation) to ensure that correct data is reported to the competent authority.</t>
  </si>
  <si>
    <t>Member State-specific guidance is listed here:</t>
  </si>
  <si>
    <t>http://ec.europa.eu/clima/policies/ets/monitoring/documentation_en.htm</t>
  </si>
  <si>
    <t>AT</t>
  </si>
  <si>
    <t>BE</t>
  </si>
  <si>
    <t>BG</t>
  </si>
  <si>
    <t>HR</t>
  </si>
  <si>
    <t>CY</t>
  </si>
  <si>
    <t>CZ</t>
  </si>
  <si>
    <t>DK</t>
  </si>
  <si>
    <t>EE</t>
  </si>
  <si>
    <t>FI</t>
  </si>
  <si>
    <t>FR</t>
  </si>
  <si>
    <t>DE</t>
  </si>
  <si>
    <t>EL</t>
  </si>
  <si>
    <t>HU</t>
  </si>
  <si>
    <t>IE</t>
  </si>
  <si>
    <t>IT</t>
  </si>
  <si>
    <t>LV</t>
  </si>
  <si>
    <t>LI</t>
  </si>
  <si>
    <t>LT</t>
  </si>
  <si>
    <t>LU</t>
  </si>
  <si>
    <t>MT</t>
  </si>
  <si>
    <t>NL</t>
  </si>
  <si>
    <t>NO</t>
  </si>
  <si>
    <t>PL</t>
  </si>
  <si>
    <t>PT</t>
  </si>
  <si>
    <t>RO</t>
  </si>
  <si>
    <t>SK</t>
  </si>
  <si>
    <t>SI</t>
  </si>
  <si>
    <t>ES</t>
  </si>
  <si>
    <t>SE</t>
  </si>
  <si>
    <t>UK</t>
  </si>
  <si>
    <t>bg</t>
  </si>
  <si>
    <t>es</t>
  </si>
  <si>
    <t>hr</t>
  </si>
  <si>
    <t>de</t>
  </si>
  <si>
    <t>el</t>
  </si>
  <si>
    <t>fr</t>
  </si>
  <si>
    <t>it</t>
  </si>
  <si>
    <t>lv</t>
  </si>
  <si>
    <t>lt</t>
  </si>
  <si>
    <t>hu</t>
  </si>
  <si>
    <t>mt</t>
  </si>
  <si>
    <t>no</t>
  </si>
  <si>
    <t>nl</t>
  </si>
  <si>
    <t>pl</t>
  </si>
  <si>
    <t>pt</t>
  </si>
  <si>
    <t>ro</t>
  </si>
  <si>
    <t>sk</t>
  </si>
  <si>
    <t>fi</t>
  </si>
  <si>
    <t>Info for automatic Version detection</t>
  </si>
  <si>
    <t>Template type:</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</si>
  <si>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</si>
  <si>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</si>
  <si>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</si>
  <si>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</si>
  <si>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</si>
  <si>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</si>
  <si>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</si>
  <si>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</si>
  <si>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</si>
  <si>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</si>
  <si>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</si>
  <si>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</si>
  <si>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Annual Emissions Report</t>
  </si>
  <si>
    <t>Report AER</t>
  </si>
  <si>
    <t>Phase 3 Installation Monitoring Plan</t>
  </si>
  <si>
    <t>MP P3 Inst</t>
  </si>
  <si>
    <t>Phase 3 Monitoring Plan Aircraft operators</t>
  </si>
  <si>
    <t>MP P3 Aircraft</t>
  </si>
  <si>
    <t>Phase 3 Monitoring Plan Aircraft t-km</t>
  </si>
  <si>
    <t>MP P3 TKM</t>
  </si>
  <si>
    <t>Phase 3 Installation Annual emissions Report</t>
  </si>
  <si>
    <t>P3 Inst AER</t>
  </si>
  <si>
    <t>Phase 3 Aircraft operators Emissions report</t>
  </si>
  <si>
    <t>P3 Aircraft AER</t>
  </si>
  <si>
    <t>Phase 3 Aircraft operators tonne-kilometre report</t>
  </si>
  <si>
    <t>P3 Aircraft TKM</t>
  </si>
  <si>
    <t>Phase 3 Improvement report template</t>
  </si>
  <si>
    <t>P3 Improvement</t>
  </si>
  <si>
    <t>Version list</t>
  </si>
  <si>
    <t>Reference File Name</t>
  </si>
  <si>
    <t>Version comments</t>
  </si>
  <si>
    <t>First Draft by UBA</t>
  </si>
  <si>
    <t>COM</t>
  </si>
  <si>
    <t>Umweltbundesamt</t>
  </si>
  <si>
    <t>UBA</t>
  </si>
  <si>
    <t>Austria</t>
  </si>
  <si>
    <t>Belgium</t>
  </si>
  <si>
    <t>Bulgaria</t>
  </si>
  <si>
    <t>Croatia</t>
  </si>
  <si>
    <t>Cyprus</t>
  </si>
  <si>
    <t>Czech Republic</t>
  </si>
  <si>
    <t>Denmark</t>
  </si>
  <si>
    <t>Estonia</t>
  </si>
  <si>
    <t>Finland</t>
  </si>
  <si>
    <t>France</t>
  </si>
  <si>
    <t>Germany</t>
  </si>
  <si>
    <t>Greece</t>
  </si>
  <si>
    <t>Hungary</t>
  </si>
  <si>
    <t>Iceland</t>
  </si>
  <si>
    <t>IC</t>
  </si>
  <si>
    <t>Ireland</t>
  </si>
  <si>
    <t>Italy</t>
  </si>
  <si>
    <t>Latvia</t>
  </si>
  <si>
    <t>Liechtenstein</t>
  </si>
  <si>
    <t>Lithuania</t>
  </si>
  <si>
    <t>Luxembourg</t>
  </si>
  <si>
    <t>Malta</t>
  </si>
  <si>
    <t>Netherlands</t>
  </si>
  <si>
    <t>Norway</t>
  </si>
  <si>
    <t>Portugal</t>
  </si>
  <si>
    <t>Romania</t>
  </si>
  <si>
    <t>Slovakia</t>
  </si>
  <si>
    <t>Slovenia</t>
  </si>
  <si>
    <t>Spain</t>
  </si>
  <si>
    <t>Sweden</t>
  </si>
  <si>
    <t>United Kingdom</t>
  </si>
  <si>
    <t>Languages list</t>
  </si>
  <si>
    <t>Bulgarian</t>
  </si>
  <si>
    <t>Spanish</t>
  </si>
  <si>
    <t>Croatian</t>
  </si>
  <si>
    <t>Czech</t>
  </si>
  <si>
    <t>cs</t>
  </si>
  <si>
    <t>Danish</t>
  </si>
  <si>
    <t>da</t>
  </si>
  <si>
    <t>German</t>
  </si>
  <si>
    <t>Estonian</t>
  </si>
  <si>
    <t>et</t>
  </si>
  <si>
    <t>Greek</t>
  </si>
  <si>
    <t>en</t>
  </si>
  <si>
    <t>French</t>
  </si>
  <si>
    <t>Icelandic</t>
  </si>
  <si>
    <t>ic</t>
  </si>
  <si>
    <t>Italian</t>
  </si>
  <si>
    <t>Latvian</t>
  </si>
  <si>
    <t>Lithuanian</t>
  </si>
  <si>
    <t>Hungarian</t>
  </si>
  <si>
    <t>Maltese</t>
  </si>
  <si>
    <t>Norwegian</t>
  </si>
  <si>
    <t>Dutch</t>
  </si>
  <si>
    <t>Portuguese</t>
  </si>
  <si>
    <t>Romanian</t>
  </si>
  <si>
    <t>Slovak</t>
  </si>
  <si>
    <t>Slovenian</t>
  </si>
  <si>
    <t>sl</t>
  </si>
  <si>
    <t>Finnish</t>
  </si>
  <si>
    <t>Swedish</t>
  </si>
  <si>
    <t>sv</t>
  </si>
  <si>
    <t>EUConst_OccurenceOrProbability</t>
  </si>
  <si>
    <t>Occurences</t>
  </si>
  <si>
    <t>iii.</t>
  </si>
  <si>
    <t>EUConst_ListLevels</t>
  </si>
  <si>
    <t>Value used:</t>
  </si>
  <si>
    <t>Probability:</t>
  </si>
  <si>
    <t>Occurences:</t>
  </si>
  <si>
    <t>iv.</t>
  </si>
  <si>
    <t>Share of a):</t>
  </si>
  <si>
    <t>Share of a)</t>
  </si>
  <si>
    <t>Threshold</t>
  </si>
  <si>
    <t>-</t>
  </si>
  <si>
    <t>Please enter here the thresholds for the probability levels. You can select between:</t>
  </si>
  <si>
    <t>Probability of occurence, e.g. there is a 10% chance this incident will occur in a year.</t>
  </si>
  <si>
    <t>"Occurences per year" or "Probability of occurence"?</t>
  </si>
  <si>
    <t>Values for each level of probability and impact will be taken from entries under b) and c) above.</t>
  </si>
  <si>
    <t>The result for the risk in each cell of the matrix will be "Risk = Probability x Impact".</t>
  </si>
  <si>
    <t>Depending on entries under d) above colour coding will indicate the severity of each risk.</t>
  </si>
  <si>
    <t>Green: Every risk below this threshold is considered to be low and no immediate action is required.</t>
  </si>
  <si>
    <t>Red: Every risk above this threshold is considered to be high with a potential direct consequence of non-conformities or misstatements.</t>
  </si>
  <si>
    <t>Using this tool for submitting the result of the risk assessment is OPTIONAL. Alternative approaches may be used, where considered more useful.</t>
  </si>
  <si>
    <t>This tool is accompanied by the "Exemplar Data Flow / Control Activities and Risk Assessment" file published on the Commission's website. Both documents are to be considered as additional guidance to "Guidance Document 6" (see link under point 4 below).</t>
  </si>
  <si>
    <t>Directive 2003/87/EC (the "ETS Directive") requires operators of installations and aircraft operators which are included in the Union Emission Trading Scheme (the EU ETS) to hold a valid GHG emission permit and/or monitoring plan issued by the relevant Competent Authority and to monitor and report their emissions, and have the reports verified in accordance with Article 15 of the EU ETS Directive and the Regulation pursuant to that Article.</t>
  </si>
  <si>
    <t>In this sheet the parameters for the risk assessment are specified. The risk assessment itself can then be carried out in the sheet "RiskTable".</t>
  </si>
  <si>
    <t>Please enter here the average annual emissions of the installation or aircraft operator.</t>
  </si>
  <si>
    <t>Please enter here for each impact level the share of annual emissions. If no values are entered under i. the automatically displayed default values under ii. will be used.</t>
  </si>
  <si>
    <t>Occurences per year, e.g. happens up to 10 times per year, OR</t>
  </si>
  <si>
    <t>Please select here either "Occurences per year" or "Probability of occurence". Depending on your selection conditional formatting will be triggered. If no entries are made here under i. or if entries under ii. or iii. are not consistent with i. default values under iv. will be used.</t>
  </si>
  <si>
    <t>Thresholds for low/medium/high risk</t>
  </si>
  <si>
    <t>Please enter here thresholds for identifiying low/medium/high risks as the share of the total annual emissions.</t>
  </si>
  <si>
    <t>Corresponding colour codes will apply to each cell in the risk matrix under e) below.</t>
  </si>
  <si>
    <t>Threshold for low risk (green colour coding)</t>
  </si>
  <si>
    <t>Threshold for high risk (red colour coding)</t>
  </si>
  <si>
    <t>Yellow: Every risk below the high risk threshold but above the low risk threshold is considered to medium and action may be required or recommended.</t>
  </si>
  <si>
    <t>Parameters for the Risk Assessment</t>
  </si>
  <si>
    <t>HIGH</t>
  </si>
  <si>
    <t>P, I</t>
  </si>
  <si>
    <t>Please describe here what the consequence of the incident would be, e.g. activity data is wrong or lost, emission factor is wrong, etc.</t>
  </si>
  <si>
    <t>Please select from the drop-down lists the probability (P) and the impact (I) level of the incident.</t>
  </si>
  <si>
    <t>Please describe here to which step in the data flow activities this item refers, e.g. to reading the gas meters, transfer data to a database, etc.</t>
  </si>
  <si>
    <t>Please describe here the potential incident is, e.g. meter failure, missing calibration, calculations are incorrect, etc.</t>
  </si>
  <si>
    <t>Example:</t>
  </si>
  <si>
    <t>Please describe here which control measure(s) are applied, e.g. cross checks with invoices, installation of a "redundant" second meter, etc.</t>
  </si>
  <si>
    <t>Here the risk for each incident will be displayed as demonstrated in the example below.</t>
  </si>
  <si>
    <t>Missing calibrations</t>
  </si>
  <si>
    <t>Truck weighing bridge (limestone activity data)</t>
  </si>
  <si>
    <t>Temporary use of invoices as data sources; procedure for corrective action part of EN ISO 9001</t>
  </si>
  <si>
    <t>Cross checks with production data; quality assurance procedure for maintenance part of EN ISO 9001</t>
  </si>
  <si>
    <t>Nomination of a 2nd person responsible for keeping track of stocks; automatic alert messages in MS Outlook calendar</t>
  </si>
  <si>
    <t>Nomination of a 2nd person responsible for keeping track of sampling and analyses; retained samples are being kept; (see procedure for managing ETS personnel)</t>
  </si>
  <si>
    <t>Homogenous raw material; see procedure for reviewing appropriateness of the sampling plan</t>
  </si>
  <si>
    <t>Miss inclusion of new fuels or materials</t>
  </si>
  <si>
    <t>Highly unlikely; kiln only designed for firing natural gas and limestone with specific properties</t>
  </si>
  <si>
    <t>Analytical data is at least weekly transferred into electronic files; clear responsibilities for data management + back-up</t>
  </si>
  <si>
    <t>Description of the column headers in sheet "RiskTable"</t>
  </si>
  <si>
    <t>Final version</t>
  </si>
  <si>
    <t xml:space="preserve"> </t>
  </si>
  <si>
    <t>This file constitutes a tool developed by the Commission services for the purpose of harmonising the approach for preparing a risk assessment in accordance with Article 58(2) point (a) and Article 12(1) point (b) of the MRR.</t>
  </si>
  <si>
    <t>This is the final version of the optional tool for the operator's risk assessment in accordance with Article 58(2) point (a) and Article 12(1) point (b) of the MRR, dated October 2013.</t>
  </si>
  <si>
    <t>Informacja na temat wersji formularza:</t>
  </si>
  <si>
    <t>Formularz udostępniony przez:</t>
  </si>
  <si>
    <t>Data publikacji:</t>
  </si>
  <si>
    <t>Wersja językowa:</t>
  </si>
  <si>
    <t>Referencyjna nazwa pliku:</t>
  </si>
  <si>
    <t>Wytyczne i warunki</t>
  </si>
  <si>
    <t>Tekst Dyrektywy można pobrać z poniższego źródła:</t>
  </si>
  <si>
    <t>Rozporządzenie o monitorowaniu i raportowaniu (Rozporządzenie Komisji (EU) Nr 601/2012 z 21 czerwca 2012, nazywane dalej jako "MRR"), definiuje dodatkowe wymogi związane z monitorowaniem i raportowaniem. Rozporządzenie MRR można pobrać z następującego źródła:</t>
  </si>
  <si>
    <t>Wszystkie przewodniki KE dotyczące Rozporządzenia o monitorowaniu i raportowaniu można pobrać z poniższego źródła:</t>
  </si>
  <si>
    <t>Źródła informacji:</t>
  </si>
  <si>
    <t>Strony internetowe UE:</t>
  </si>
  <si>
    <t>Legislacja UE:</t>
  </si>
  <si>
    <t>Ogólne informacje o EU ETS:</t>
  </si>
  <si>
    <t xml:space="preserve">Monitorowanie i raportowanie w EU ETS: </t>
  </si>
  <si>
    <t>Inne strony internetowe:</t>
  </si>
  <si>
    <t>www.kobize.pl www.mos.gov.pl</t>
  </si>
  <si>
    <t>Pomoc techniczną udziela Zespoł Monitorowania i Weryfikacji Emisji KOBiZE:
Nr tel.: +48 22 56 96 525 do 529
Email: plany_monitorowania@kobize.pl</t>
  </si>
  <si>
    <t>Jak korzystać z tego formularza:</t>
  </si>
  <si>
    <t>Legenda kolorów i czcionki:</t>
  </si>
  <si>
    <t>Czarny tekst pogrubiony:</t>
  </si>
  <si>
    <t>Jest to tekst podany w formularzu Komisji. Należy go zachować bez zmian.</t>
  </si>
  <si>
    <t>Mniejszy tekst kursywą:</t>
  </si>
  <si>
    <t>Ten tekst zawiera dodatkowe wyjaśnienia. Państwa członkowskie mogą dodawać dodatkowe wyjaśnienia w wersjach formularza dotyczących poszczególnych państw.</t>
  </si>
  <si>
    <t>Żółte pola oznaczają dane, które należy wprowadzić opcjonalnie.</t>
  </si>
  <si>
    <t>W zielonych polach wyświetlane są automatycznie obliczone wyniki. Czerwony tekst oznacza komunikaty o błędach (brak danych itp.).</t>
  </si>
  <si>
    <t xml:space="preserve">Zakreskowane pola wskazują na to, że wprowadzenie danych w innym polu sprawiło, że wprowadzenie danych w tych polach nie jest potrzebne </t>
  </si>
  <si>
    <t>Szare pola powinny zostać wypełnione przez państwa członkowskie przed opublikowaniem wersji formularza dostosowanej do ich potrzeb.</t>
  </si>
  <si>
    <t>Pola jasnoszare zawierają elementy nawigacyjne i hiperłącza.</t>
  </si>
  <si>
    <t>Z wyjątkiem żółtych pól niniejszy formularz został zabezpieczony przed wprowadzaniem danych. Ze względu na przejrzystość nie ustawiono jednak hasła. Pozwala to na oglądanie wszystkich formuł. W przypadku korzystania z niniejszego pliku w celu wprowadzania danych zaleca się zachowanie zabezpieczeń. Arkusze powinny być niezabezpieczone wyłącznie przy sprawdzaniu poprawności formuł. Zaleca się wykonanie tej czynności w osobnym pliku.</t>
  </si>
  <si>
    <t>Dla zabezpieczenia formuł przed przypadkowymi zmianami, które zwykle prowadzą do błędnych i mylących wyników, ogromne znaczenie ma to, aby NIE UŻYWAĆ funkcji KOPIUJ I WKLEJ.
Aby przenieść dane, należy najpierw skopiować je i wkleić, a następnie usunąć niepotrzebne dane w poprzednim (nieprawidłowym) miejscu.</t>
  </si>
  <si>
    <t>Pola danych nie zostały zoptymalizowane pod kątem określonych formatów liczbowych i innych. Ochrona arkusza została jednak ograniczona, tak aby umożliwić korzystanie z własnych formatów. W szczególności można określić liczbę wyświetlanych miejsc po przecinku. Liczba miejsc jest w zasadzie niezależna od precyzji obliczeń. Zasadniczo opcja „Dokładność jak wyświetlono” w programie MS Excel powinna być wyłączona. Więcej szczegółów na ten temat można znaleźć w funkcji „Pomoc” programu MS Excel.</t>
  </si>
  <si>
    <t>ZRZECZENIE SIĘ ODPOWIEDZIALNOŚCI: Wszystkie formuły opracowano starannie i dokładnie, jednak nie można całkowicie wykluczyć błędów.
Jak wspomniano powyżej, dla celów sprawdzania poprawności obliczeń zapewniono pełną przejrzystość. Autorzy niniejszego pliku i Komisja Europejska nie ponoszą odpowiedzialności za ewentualne szkody wynikłe z nieprawidłowych lub mylących wyników uzyskanych obliczeń. 
Pełną odpowiedzialność za przekazanie właściwemu organowi prawidłowych danych ponosi użytkownik niniejszego pliku (tj. prowadzący instalację w ramach EU ETS).</t>
  </si>
  <si>
    <t>Poniżej podano wytyczne dotyczące poszczególnych państw członkowskich:</t>
  </si>
  <si>
    <t>Dyrektywa 2003/87/WE (zwana dalej: „dyrektywą EU ETS”) wymaga od prowadzących instalacje objęte unijnym systemem handlu uprawnieniami do emisji gazów cieplarnianych (EU ETS) posiadania ważnego zezwolenia na emisję gazów cieplarnianych wydanego przez właściwy organ oraz monitorowania i raportowania swoich emisji, a także poddawania raportów procesowi weryfikacji zgodnie z artykułem 15 Dyrektywy EU ETS i rozporządzeń na podstawie tego artykułu.</t>
  </si>
  <si>
    <t>To jest finalna wersja opcjonalnego narzędzia do przygotowywania oceny ryzyka przez prowadzących instalacje zgodnie z artykułem 58(2) punkt (a) i artykułem 12(1) punkt (b) rozporządzenia MRR datowana na październik 2013.</t>
  </si>
  <si>
    <t>Ten plik stanowi narzędzie przygotowane przez służby KE w celu harmonizacji w przygotowywaniu oceny ryzyka zgodnie z artykułem 58(2) punkt (a) i artykułem 12(1) punkt (b) rozporządzenia MRR.</t>
  </si>
  <si>
    <t>Narzędziu towarzyszy dodatkowy plik "Przykład przeływu danych/działań kontrolnych i oceny ryzyka" opublikowany na stronach internetowych Komisji Europejskiej. Oba dokumenty stanowią dodatkowe przewodniki do dokumentu "Dokument wytycznych nr 6" (proszę zobaczyć link pod punktem 4 poniżej).</t>
  </si>
  <si>
    <t xml:space="preserve">Wykorzystywanie tego narzędzia do przekazywania wyników oceny ryzyka jest nieobowiązkowe. Można korzystać z alternatywnych metod jeżeli są bardziej użyteczne. </t>
  </si>
  <si>
    <t>Polski</t>
  </si>
  <si>
    <t>Narzędzie do oceny ryzyka</t>
  </si>
  <si>
    <t>Emisje średnioroczne</t>
  </si>
  <si>
    <t>Proszę wprowadzić tutaj emisję średnioroczne prowadzącego instalacje lub operatora statku powietrznego.</t>
  </si>
  <si>
    <t>Poziomy wpływu</t>
  </si>
  <si>
    <t>Proszę wprowadzić tutaj udział w emisjach rocznych dla każdego poziomu wpływu. Jeżeli w polu i nie zostaną wprowadzone żadne wartości to automatycznie wykorzystane zostaną wartości standardowe z pola ii.</t>
  </si>
  <si>
    <t>Udział w a):</t>
  </si>
  <si>
    <t>Wykorzystana wartość:</t>
  </si>
  <si>
    <t>Poziomy prawdopodobieństwa</t>
  </si>
  <si>
    <t>Proszę wprowadzić tutaj progi dla poziomów prawdopodobieństwa. Można wybierać z pomiędzy:</t>
  </si>
  <si>
    <t xml:space="preserve">Występowanie na rok, np. zdarzenie występuje do 10 razy na rok, LUB </t>
  </si>
  <si>
    <t xml:space="preserve">Prawdopodobieństwo wystąpienia, np. istnieje10% szans, że zdarzenie wystąpi w ciągu roku. </t>
  </si>
  <si>
    <t>"Występowanie na rok" lub "Prawdopodobeństwo wystąpienia" ?</t>
  </si>
  <si>
    <t xml:space="preserve">Proszę wybrac tutaj albo "Występowanie na rok" lub "Prawdopodobeństwo wystąpienia". W zależności od wyboru zostanie zastosowane warunkowe formatowanie. Jeżeli nie zostaną wprowadzone dane w polu i lub jeżeli wprowadzone dane w polu ii lub iii są niezgodne z danymi w polu i to wtedy wykorzystane zostaną wartości standardowe z pola iv.  </t>
  </si>
  <si>
    <t>Wystąpienia:</t>
  </si>
  <si>
    <t>Prawdopodobieństwo:</t>
  </si>
  <si>
    <t>Progi dla niskiego/średniego/wysokiego ryzyka</t>
  </si>
  <si>
    <t xml:space="preserve">Proszę wprowadzić tutaj progi do identyfikowania niskiego/średniego/wysokiego ryzyka jako udział w całkowitej emisji rocznej. </t>
  </si>
  <si>
    <t>Odpowiednie kolory zostaną zastosowane dla każdego pola w matrycy ryzyka w części e poniżej.</t>
  </si>
  <si>
    <t xml:space="preserve">Zielony: Każde ryzyko poniżej tego progu uważane jest za niskie i nie wymagane są żadne natychmiastowe działania. </t>
  </si>
  <si>
    <t>Czerwony: Każde ryzyko powyżej tego progu uważane jest za wysokie z potencjalnym bezpośrednim wpływem na pojawienie się nieprawidłowości i niezgodności.</t>
  </si>
  <si>
    <t>Udział w a)</t>
  </si>
  <si>
    <t>Próg</t>
  </si>
  <si>
    <t>Próg dla niskiego ryzyka (kolor zielony)</t>
  </si>
  <si>
    <t>Próg dla wysokiego ryzka (kolor czerwony)</t>
  </si>
  <si>
    <t>Matryca ryzyka</t>
  </si>
  <si>
    <t>Wartości dla każdego poziomu prawdopodobieństwa i wpływu zostaną wykorzystane z części b) i c) powyżej.</t>
  </si>
  <si>
    <t>Wynik dla ryzyka w każdym polu matrycy będzie pochodził z równania "Ryzyko=Prawdopodobieństwo x Wpływ"</t>
  </si>
  <si>
    <t>W zależności od danych wprowadzonych w powyższej części d) kolor będzie wskazywał na wagę każdego z ryzyk.</t>
  </si>
  <si>
    <t>Prawdopodobieństwo</t>
  </si>
  <si>
    <t>Wpływ</t>
  </si>
  <si>
    <t>Proces/Działalność</t>
  </si>
  <si>
    <t>Incydent</t>
  </si>
  <si>
    <t>Typ ryzyka</t>
  </si>
  <si>
    <t>Ryzyko nieodłączne</t>
  </si>
  <si>
    <t xml:space="preserve">Ryzyko nieodłączne x Ryzyko zawodności systemów kontroli wewnętrznej </t>
  </si>
  <si>
    <t>Ryzyko</t>
  </si>
  <si>
    <t>Działanie(a) kontrolne</t>
  </si>
  <si>
    <t>Zółty: Każde ryzyko poniżej progu wysokiego ryzyka, ale powyżej progu niskiego ryzyka traktowane jest jako średnie i pewne działania mogą być wymagane lub rekomendowane.</t>
  </si>
  <si>
    <t>Parametry dla oceny ryzyka</t>
  </si>
  <si>
    <t>W tej zakładce wymienione są parametry dla oceny ryzyka. Samą ocenę ryzyka można przeprowadzić w zakładce "Tabela Ryzyka"</t>
  </si>
  <si>
    <t>Opis nagłówków w zakładce "Tabela Ryzyka"</t>
  </si>
  <si>
    <t>P, W</t>
  </si>
  <si>
    <t>Proszę nazwać tutaj potencjalny incydent,np.: awaria miernika, pominięte wzorcowanie, błędne obliczenia, itp.</t>
  </si>
  <si>
    <t>Przykład:</t>
  </si>
  <si>
    <t>Wysokie</t>
  </si>
  <si>
    <t>W</t>
  </si>
  <si>
    <t xml:space="preserve">W poniższym przykładzie widać jak obliczone zostanie ryzyko dla każdego z incydentów. </t>
  </si>
  <si>
    <t>Proszę zaznaczyć tutaj do którego etapu w procesie przepływu danych odnosi się dany element, np.: odczyty z gazomierzy, przekazanie danych do bazy danych, itp.</t>
  </si>
  <si>
    <t>Proszę wpisac tutaj konsekwencje takiego incydentu, np.: dane dotyczące działalności są błędne lub zostały stracone, współczynnik emisji jest błędny itp.</t>
  </si>
  <si>
    <t>Proszę wpisac tutaj zastosowane działania kontrolne, np.: sprawdzenie danych z danymi zawartymi w fakturze, instalacja dodatkowego miernika, itp.</t>
  </si>
  <si>
    <t xml:space="preserve">Proszę wybrać z rozwijanej listy prawdopodobieństwo (P) i poziom wpływu (W) dla danego incydentu. </t>
  </si>
  <si>
    <t xml:space="preserve">Poniższe narzędzie jest materiałem pomocniczym do dobrowolnego stosowania.  </t>
  </si>
  <si>
    <t>narzędzie_ocena_ryzyka</t>
  </si>
  <si>
    <t>Poland</t>
  </si>
</sst>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_-* #,##0_-;\-* #,##0_-;_-* &quot;-&quot;??_-;_-@_-"/>
    <numFmt numFmtId="182" formatCode="#,##0_ ;\-#,##0\ "/>
    <numFmt numFmtId="183" formatCode="#,##0.0_ ;\-#,##0.0\ "/>
    <numFmt numFmtId="184" formatCode="0.000%"/>
    <numFmt numFmtId="185" formatCode="0.0000%"/>
    <numFmt numFmtId="186" formatCode="_-* #,##0.0_-;\-* #,##0.0_-;_-* &quot;-&quot;??_-;_-@_-"/>
    <numFmt numFmtId="187" formatCode="#,##0_ ;[Red]\-#,##0\ "/>
  </numFmts>
  <fonts count="80">
    <font>
      <sz val="11"/>
      <color theme="1"/>
      <name val="Calibri"/>
      <family val="2"/>
    </font>
    <font>
      <sz val="11"/>
      <color indexed="8"/>
      <name val="Calibri"/>
      <family val="2"/>
    </font>
    <font>
      <sz val="11"/>
      <color indexed="9"/>
      <name val="Calibri"/>
      <family val="2"/>
    </font>
    <font>
      <b/>
      <sz val="11"/>
      <color indexed="8"/>
      <name val="Calibri"/>
      <family val="2"/>
    </font>
    <font>
      <sz val="11"/>
      <color indexed="17"/>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sz val="10"/>
      <name val="Arial"/>
      <family val="2"/>
    </font>
    <font>
      <b/>
      <sz val="10"/>
      <name val="Arial"/>
      <family val="2"/>
    </font>
    <font>
      <u val="single"/>
      <sz val="10"/>
      <color indexed="12"/>
      <name val="Arial"/>
      <family val="2"/>
    </font>
    <font>
      <b/>
      <u val="single"/>
      <sz val="10"/>
      <color indexed="62"/>
      <name val="Arial"/>
      <family val="2"/>
    </font>
    <font>
      <sz val="72"/>
      <color indexed="17"/>
      <name val="Arial"/>
      <family val="2"/>
    </font>
    <font>
      <b/>
      <sz val="14"/>
      <name val="Arial"/>
      <family val="2"/>
    </font>
    <font>
      <b/>
      <sz val="10"/>
      <color indexed="62"/>
      <name val="Arial"/>
      <family val="2"/>
    </font>
    <font>
      <sz val="10"/>
      <color indexed="62"/>
      <name val="Arial"/>
      <family val="2"/>
    </font>
    <font>
      <sz val="14"/>
      <color indexed="18"/>
      <name val="Arial"/>
      <family val="2"/>
    </font>
    <font>
      <sz val="14"/>
      <name val="Arial"/>
      <family val="2"/>
    </font>
    <font>
      <b/>
      <sz val="11"/>
      <color indexed="62"/>
      <name val="Arial"/>
      <family val="2"/>
    </font>
    <font>
      <u val="single"/>
      <sz val="10"/>
      <color indexed="62"/>
      <name val="Arial"/>
      <family val="2"/>
    </font>
    <font>
      <b/>
      <sz val="12"/>
      <color indexed="62"/>
      <name val="Arial"/>
      <family val="2"/>
    </font>
    <font>
      <b/>
      <sz val="10"/>
      <color indexed="10"/>
      <name val="Arial"/>
      <family val="2"/>
    </font>
    <font>
      <i/>
      <sz val="9"/>
      <color indexed="62"/>
      <name val="Arial"/>
      <family val="2"/>
    </font>
    <font>
      <sz val="10"/>
      <color indexed="18"/>
      <name val="Arial"/>
      <family val="2"/>
    </font>
    <font>
      <b/>
      <sz val="18"/>
      <name val="Arial"/>
      <family val="2"/>
    </font>
    <font>
      <sz val="10"/>
      <color indexed="10"/>
      <name val="Arial"/>
      <family val="2"/>
    </font>
    <font>
      <b/>
      <sz val="8"/>
      <name val="Tahoma"/>
      <family val="2"/>
    </font>
    <font>
      <sz val="9"/>
      <name val="Times New Roman"/>
      <family val="1"/>
    </font>
    <font>
      <i/>
      <sz val="8"/>
      <color indexed="62"/>
      <name val="Arial"/>
      <family val="2"/>
    </font>
    <font>
      <b/>
      <i/>
      <sz val="8"/>
      <color indexed="62"/>
      <name val="Arial"/>
      <family val="2"/>
    </font>
    <font>
      <b/>
      <i/>
      <sz val="9"/>
      <color indexed="62"/>
      <name val="Arial"/>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i/>
      <sz val="11"/>
      <color indexed="23"/>
      <name val="Calibri"/>
      <family val="2"/>
    </font>
    <font>
      <sz val="11"/>
      <color indexed="60"/>
      <name val="Calibri"/>
      <family val="2"/>
    </font>
    <font>
      <sz val="11"/>
      <color indexed="10"/>
      <name val="Calibri"/>
      <family val="2"/>
    </font>
    <font>
      <sz val="10"/>
      <color indexed="8"/>
      <name val="Arial"/>
      <family val="2"/>
    </font>
    <font>
      <b/>
      <sz val="10"/>
      <color indexed="8"/>
      <name val="Arial"/>
      <family val="2"/>
    </font>
    <font>
      <b/>
      <sz val="11"/>
      <color indexed="8"/>
      <name val="Arial"/>
      <family val="2"/>
    </font>
    <font>
      <sz val="11"/>
      <color indexed="8"/>
      <name val="Arial"/>
      <family val="2"/>
    </font>
    <font>
      <sz val="12"/>
      <color indexed="8"/>
      <name val="Arial"/>
      <family val="2"/>
    </font>
    <font>
      <sz val="9"/>
      <color indexed="8"/>
      <name val="Arial"/>
      <family val="2"/>
    </font>
    <font>
      <b/>
      <sz val="10"/>
      <color indexed="9"/>
      <name val="Arial"/>
      <family val="2"/>
    </font>
    <font>
      <b/>
      <sz val="12"/>
      <color indexed="9"/>
      <name val="Arial"/>
      <family val="2"/>
    </font>
    <font>
      <i/>
      <sz val="9"/>
      <color indexed="18"/>
      <name val="Arial"/>
      <family val="2"/>
    </font>
    <font>
      <sz val="8"/>
      <name val="Tahoma"/>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0"/>
      <color rgb="FFFF0000"/>
      <name val="Arial"/>
      <family val="2"/>
    </font>
    <font>
      <sz val="10"/>
      <color theme="1"/>
      <name val="Arial"/>
      <family val="2"/>
    </font>
    <font>
      <b/>
      <sz val="10"/>
      <color theme="1"/>
      <name val="Arial"/>
      <family val="2"/>
    </font>
    <font>
      <b/>
      <sz val="11"/>
      <color theme="1"/>
      <name val="Arial"/>
      <family val="2"/>
    </font>
    <font>
      <sz val="11"/>
      <color theme="1"/>
      <name val="Arial"/>
      <family val="2"/>
    </font>
    <font>
      <sz val="12"/>
      <color theme="1"/>
      <name val="Arial"/>
      <family val="2"/>
    </font>
    <font>
      <sz val="9"/>
      <color theme="1"/>
      <name val="Arial"/>
      <family val="2"/>
    </font>
    <font>
      <b/>
      <sz val="10"/>
      <color theme="0"/>
      <name val="Arial"/>
      <family val="2"/>
    </font>
    <font>
      <b/>
      <sz val="12"/>
      <color theme="0"/>
      <name val="Arial"/>
      <family val="2"/>
    </font>
    <font>
      <i/>
      <sz val="9"/>
      <color theme="3" tint="-0.24997000396251678"/>
      <name val="Arial"/>
      <family val="2"/>
    </font>
    <font>
      <b/>
      <sz val="8"/>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5"/>
        <bgColor indexed="64"/>
      </patternFill>
    </fill>
    <fill>
      <patternFill patternType="solid">
        <fgColor indexed="55"/>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42"/>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44"/>
        <bgColor indexed="64"/>
      </patternFill>
    </fill>
    <fill>
      <patternFill patternType="solid">
        <fgColor indexed="5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
      <patternFill patternType="solid">
        <fgColor rgb="FFFFFF99"/>
        <bgColor indexed="64"/>
      </patternFill>
    </fill>
    <fill>
      <patternFill patternType="solid">
        <fgColor rgb="FF0000FF"/>
        <bgColor indexed="64"/>
      </patternFill>
    </fill>
    <fill>
      <patternFill patternType="solid">
        <fgColor rgb="FFFF9999"/>
        <bgColor indexed="64"/>
      </patternFill>
    </fill>
    <fill>
      <patternFill patternType="solid">
        <fgColor theme="1" tint="0.49998000264167786"/>
        <bgColor indexed="64"/>
      </patternFill>
    </fill>
    <fill>
      <patternFill patternType="lightUp">
        <bgColor indexed="9"/>
      </patternFill>
    </fill>
  </fills>
  <borders count="100">
    <border>
      <left/>
      <right/>
      <top/>
      <bottom/>
      <diagonal/>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right/>
      <top/>
      <bottom style="thin"/>
    </border>
    <border>
      <left style="thin"/>
      <right style="thin"/>
      <top style="thin"/>
      <bottom style="thin"/>
    </border>
    <border>
      <left style="medium"/>
      <right/>
      <top style="medium"/>
      <bottom style="thin"/>
    </border>
    <border>
      <left style="medium"/>
      <right>
        <color indexed="63"/>
      </right>
      <top style="thin"/>
      <bottom style="thin"/>
    </border>
    <border>
      <left style="medium"/>
      <right/>
      <top style="thin"/>
      <bottom style="medium"/>
    </border>
    <border>
      <left style="medium"/>
      <right/>
      <top style="medium"/>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color indexed="63"/>
      </top>
      <bottom style="thin"/>
    </border>
    <border>
      <left style="thin"/>
      <right/>
      <top>
        <color indexed="63"/>
      </top>
      <bottom style="thin"/>
    </border>
    <border>
      <left/>
      <right style="thin"/>
      <top/>
      <bottom style="thin"/>
    </border>
    <border>
      <left style="medium"/>
      <right style="medium"/>
      <top style="medium"/>
      <bottom style="medium"/>
    </border>
    <border>
      <left>
        <color indexed="63"/>
      </left>
      <right style="thin"/>
      <top style="hair"/>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border>
    <border>
      <left style="thin"/>
      <right style="medium"/>
      <top/>
      <botto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hair"/>
    </border>
    <border>
      <left style="thin"/>
      <right style="thin"/>
      <top style="hair"/>
      <bottom style="thin"/>
    </border>
    <border>
      <left/>
      <right/>
      <top style="thin"/>
      <bottom/>
    </border>
    <border>
      <left style="medium"/>
      <right/>
      <top style="medium"/>
      <bottom/>
    </border>
    <border>
      <left>
        <color indexed="63"/>
      </left>
      <right style="medium"/>
      <top style="medium"/>
      <bottom>
        <color indexed="63"/>
      </bottom>
    </border>
    <border>
      <left style="medium"/>
      <right style="thin"/>
      <top style="medium"/>
      <bottom/>
    </border>
    <border>
      <left style="thin"/>
      <right style="medium"/>
      <top style="medium"/>
      <bottom/>
    </border>
    <border>
      <left style="thin"/>
      <right/>
      <top style="medium"/>
      <bottom style="medium"/>
    </border>
    <border>
      <left style="thin"/>
      <right style="medium"/>
      <top style="thin"/>
      <bottom/>
    </border>
    <border>
      <left>
        <color indexed="63"/>
      </left>
      <right>
        <color indexed="63"/>
      </right>
      <top style="hair"/>
      <bottom style="hair"/>
    </border>
    <border>
      <left style="medium"/>
      <right style="thin"/>
      <top/>
      <bottom style="medium"/>
    </border>
    <border>
      <left style="thin"/>
      <right style="thin"/>
      <top>
        <color indexed="63"/>
      </top>
      <bottom style="medium"/>
    </border>
    <border>
      <left style="thin"/>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thin"/>
      <top/>
      <bottom style="thin"/>
    </border>
    <border>
      <left style="medium"/>
      <right style="thin"/>
      <top style="thin"/>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hair"/>
    </border>
    <border>
      <left>
        <color indexed="63"/>
      </left>
      <right>
        <color indexed="63"/>
      </right>
      <top style="hair"/>
      <bottom style="thin"/>
    </border>
    <border>
      <left>
        <color indexed="63"/>
      </left>
      <right style="thin"/>
      <top style="thin"/>
      <bottom style="medium"/>
    </border>
    <border>
      <left>
        <color indexed="63"/>
      </left>
      <right style="thin"/>
      <top style="medium"/>
      <bottom style="thin"/>
    </border>
    <border>
      <left>
        <color indexed="63"/>
      </left>
      <right style="thin"/>
      <top style="thin"/>
      <bottom style="hair"/>
    </border>
    <border>
      <left>
        <color indexed="63"/>
      </left>
      <right style="thin"/>
      <top style="hair"/>
      <bottom style="thin"/>
    </border>
    <border diagonalDown="1">
      <left style="thin"/>
      <right style="medium"/>
      <top style="medium"/>
      <bottom/>
      <diagonal style="thin"/>
    </border>
    <border diagonalDown="1">
      <left style="thin"/>
      <right style="medium"/>
      <top/>
      <bottom style="medium"/>
      <diagonal style="thin"/>
    </border>
    <border>
      <left style="thin"/>
      <right style="medium"/>
      <top/>
      <bottom style="medium"/>
    </border>
    <border>
      <left/>
      <right style="medium"/>
      <top style="thin"/>
      <bottom>
        <color indexed="63"/>
      </bottom>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 fillId="0" borderId="0" applyNumberFormat="0" applyFont="0" applyFill="0" applyBorder="0" applyProtection="0">
      <alignment horizontal="left" vertical="center" indent="5"/>
    </xf>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 fillId="32" borderId="0" applyNumberFormat="0" applyBorder="0" applyAlignment="0" applyProtection="0"/>
    <xf numFmtId="0" fontId="11" fillId="33" borderId="1" applyNumberFormat="0" applyAlignment="0" applyProtection="0"/>
    <xf numFmtId="0" fontId="53" fillId="34" borderId="2" applyNumberFormat="0" applyAlignment="0" applyProtection="0"/>
    <xf numFmtId="0" fontId="54" fillId="35" borderId="3" applyNumberFormat="0" applyAlignment="0" applyProtection="0"/>
    <xf numFmtId="0" fontId="55" fillId="36"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 fillId="37" borderId="0" applyNumberFormat="0" applyBorder="0" applyAlignment="0" applyProtection="0"/>
    <xf numFmtId="0" fontId="7" fillId="0" borderId="4" applyNumberFormat="0" applyFill="0" applyAlignment="0" applyProtection="0"/>
    <xf numFmtId="0" fontId="8" fillId="0" borderId="5"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56" fillId="0" borderId="7" applyNumberFormat="0" applyFill="0" applyAlignment="0" applyProtection="0"/>
    <xf numFmtId="0" fontId="57" fillId="38" borderId="8" applyNumberFormat="0" applyAlignment="0" applyProtection="0"/>
    <xf numFmtId="0" fontId="10" fillId="0" borderId="9" applyNumberFormat="0" applyFill="0" applyAlignment="0" applyProtection="0"/>
    <xf numFmtId="0" fontId="58" fillId="0" borderId="10" applyNumberFormat="0" applyFill="0" applyAlignment="0" applyProtection="0"/>
    <xf numFmtId="0" fontId="59" fillId="0" borderId="11" applyNumberFormat="0" applyFill="0" applyAlignment="0" applyProtection="0"/>
    <xf numFmtId="0" fontId="60" fillId="0" borderId="12" applyNumberFormat="0" applyFill="0" applyAlignment="0" applyProtection="0"/>
    <xf numFmtId="0" fontId="60" fillId="0" borderId="0" applyNumberFormat="0" applyFill="0" applyBorder="0" applyAlignment="0" applyProtection="0"/>
    <xf numFmtId="0" fontId="61" fillId="39" borderId="0" applyNumberFormat="0" applyBorder="0" applyAlignment="0" applyProtection="0"/>
    <xf numFmtId="0" fontId="12" fillId="40" borderId="13" applyNumberFormat="0" applyFont="0" applyAlignment="0" applyProtection="0"/>
    <xf numFmtId="0" fontId="62" fillId="35" borderId="2" applyNumberFormat="0" applyAlignment="0" applyProtection="0"/>
    <xf numFmtId="0" fontId="63" fillId="0" borderId="0" applyNumberFormat="0" applyFill="0" applyBorder="0" applyAlignment="0" applyProtection="0"/>
    <xf numFmtId="9" fontId="0" fillId="0" borderId="0" applyFont="0" applyFill="0" applyBorder="0" applyAlignment="0" applyProtection="0"/>
    <xf numFmtId="0" fontId="12" fillId="0" borderId="0">
      <alignment/>
      <protection/>
    </xf>
    <xf numFmtId="0" fontId="1" fillId="0" borderId="0">
      <alignment/>
      <protection/>
    </xf>
    <xf numFmtId="0" fontId="64" fillId="0" borderId="14"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0" fillId="41" borderId="15"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42" borderId="0" applyNumberFormat="0" applyBorder="0" applyAlignment="0" applyProtection="0"/>
    <xf numFmtId="4" fontId="31" fillId="0" borderId="0">
      <alignment/>
      <protection/>
    </xf>
  </cellStyleXfs>
  <cellXfs count="335">
    <xf numFmtId="0" fontId="0" fillId="0" borderId="0" xfId="0" applyFont="1" applyAlignment="1">
      <alignment/>
    </xf>
    <xf numFmtId="0" fontId="12" fillId="43" borderId="0" xfId="71" applyFill="1" applyAlignment="1" applyProtection="1">
      <alignment vertical="center"/>
      <protection/>
    </xf>
    <xf numFmtId="0" fontId="15" fillId="43" borderId="0" xfId="71" applyFont="1" applyFill="1" applyAlignment="1" applyProtection="1">
      <alignment vertical="center"/>
      <protection/>
    </xf>
    <xf numFmtId="0" fontId="16" fillId="43" borderId="0" xfId="71" applyFont="1" applyFill="1" applyAlignment="1" applyProtection="1">
      <alignment vertical="center"/>
      <protection/>
    </xf>
    <xf numFmtId="0" fontId="12" fillId="43" borderId="0" xfId="71" applyNumberFormat="1" applyFont="1" applyFill="1" applyBorder="1" applyAlignment="1" applyProtection="1">
      <alignment vertical="top"/>
      <protection/>
    </xf>
    <xf numFmtId="0" fontId="18" fillId="43" borderId="0" xfId="71" applyFont="1" applyFill="1" applyAlignment="1" applyProtection="1">
      <alignment horizontal="center" vertical="top"/>
      <protection/>
    </xf>
    <xf numFmtId="0" fontId="69" fillId="43" borderId="0" xfId="71" applyNumberFormat="1" applyFont="1" applyFill="1" applyBorder="1" applyAlignment="1" applyProtection="1">
      <alignment vertical="top"/>
      <protection/>
    </xf>
    <xf numFmtId="0" fontId="19" fillId="43" borderId="0" xfId="71" applyFont="1" applyFill="1" applyAlignment="1" applyProtection="1">
      <alignment horizontal="left" vertical="top"/>
      <protection/>
    </xf>
    <xf numFmtId="0" fontId="15" fillId="43" borderId="0" xfId="58" applyFont="1" applyFill="1" applyAlignment="1" applyProtection="1">
      <alignment horizontal="left" vertical="top" wrapText="1"/>
      <protection/>
    </xf>
    <xf numFmtId="0" fontId="18" fillId="43" borderId="0" xfId="71" applyFont="1" applyFill="1" applyAlignment="1" applyProtection="1">
      <alignment vertical="top" wrapText="1"/>
      <protection/>
    </xf>
    <xf numFmtId="0" fontId="18" fillId="43" borderId="0" xfId="71" applyFont="1" applyFill="1" applyAlignment="1" applyProtection="1">
      <alignment horizontal="justify" vertical="top" wrapText="1"/>
      <protection/>
    </xf>
    <xf numFmtId="0" fontId="18" fillId="43" borderId="0" xfId="71" applyFont="1" applyFill="1" applyAlignment="1" applyProtection="1">
      <alignment horizontal="center" vertical="top" wrapText="1"/>
      <protection/>
    </xf>
    <xf numFmtId="0" fontId="20" fillId="44" borderId="0" xfId="71" applyNumberFormat="1" applyFont="1" applyFill="1" applyAlignment="1" applyProtection="1">
      <alignment horizontal="left" vertical="center" wrapText="1"/>
      <protection/>
    </xf>
    <xf numFmtId="0" fontId="22" fillId="43" borderId="0" xfId="71" applyFont="1" applyFill="1" applyAlignment="1" applyProtection="1">
      <alignment horizontal="left" vertical="top" wrapText="1"/>
      <protection/>
    </xf>
    <xf numFmtId="0" fontId="18" fillId="43" borderId="0" xfId="71" applyFont="1" applyFill="1" applyProtection="1">
      <alignment/>
      <protection/>
    </xf>
    <xf numFmtId="0" fontId="19" fillId="43" borderId="0" xfId="71" applyFont="1" applyFill="1" applyProtection="1">
      <alignment/>
      <protection/>
    </xf>
    <xf numFmtId="0" fontId="19" fillId="43" borderId="0" xfId="71" applyFont="1" applyFill="1" applyBorder="1" applyProtection="1">
      <alignment/>
      <protection/>
    </xf>
    <xf numFmtId="0" fontId="12" fillId="43" borderId="0" xfId="71" applyFont="1" applyFill="1" applyProtection="1">
      <alignment/>
      <protection/>
    </xf>
    <xf numFmtId="0" fontId="12" fillId="43" borderId="0" xfId="71" applyFont="1" applyFill="1" applyBorder="1" applyProtection="1">
      <alignment/>
      <protection/>
    </xf>
    <xf numFmtId="0" fontId="18" fillId="43" borderId="0" xfId="71" applyFont="1" applyFill="1" applyAlignment="1" applyProtection="1">
      <alignment horizontal="center" vertical="center"/>
      <protection/>
    </xf>
    <xf numFmtId="0" fontId="24" fillId="43" borderId="0" xfId="71" applyFont="1" applyFill="1" applyAlignment="1" applyProtection="1">
      <alignment horizontal="left" vertical="top" wrapText="1"/>
      <protection/>
    </xf>
    <xf numFmtId="0" fontId="12" fillId="43" borderId="0" xfId="71" applyFont="1" applyFill="1" applyAlignment="1" applyProtection="1">
      <alignment vertical="top"/>
      <protection/>
    </xf>
    <xf numFmtId="0" fontId="27" fillId="43" borderId="0" xfId="71" applyNumberFormat="1" applyFont="1" applyFill="1" applyAlignment="1" applyProtection="1">
      <alignment horizontal="left" vertical="top" wrapText="1"/>
      <protection/>
    </xf>
    <xf numFmtId="0" fontId="12" fillId="43" borderId="0" xfId="71" applyFont="1" applyFill="1" applyBorder="1" applyAlignment="1" applyProtection="1">
      <alignment vertical="top"/>
      <protection/>
    </xf>
    <xf numFmtId="0" fontId="13" fillId="43" borderId="0" xfId="71" applyFont="1" applyFill="1" applyAlignment="1" applyProtection="1">
      <alignment vertical="center"/>
      <protection/>
    </xf>
    <xf numFmtId="0" fontId="12" fillId="43" borderId="16" xfId="71" applyFill="1" applyBorder="1" applyAlignment="1" applyProtection="1">
      <alignment vertical="center"/>
      <protection/>
    </xf>
    <xf numFmtId="0" fontId="12" fillId="43" borderId="17" xfId="71" applyFill="1" applyBorder="1" applyAlignment="1" applyProtection="1">
      <alignment vertical="center"/>
      <protection/>
    </xf>
    <xf numFmtId="0" fontId="12" fillId="43" borderId="18" xfId="71" applyFill="1" applyBorder="1" applyAlignment="1" applyProtection="1">
      <alignment vertical="center"/>
      <protection/>
    </xf>
    <xf numFmtId="14" fontId="12" fillId="43" borderId="19" xfId="71" applyNumberFormat="1" applyFill="1" applyBorder="1" applyAlignment="1" applyProtection="1">
      <alignment horizontal="left" vertical="center"/>
      <protection/>
    </xf>
    <xf numFmtId="0" fontId="12" fillId="43" borderId="20" xfId="71" applyFill="1" applyBorder="1" applyAlignment="1" applyProtection="1">
      <alignment vertical="center"/>
      <protection/>
    </xf>
    <xf numFmtId="0" fontId="12" fillId="43" borderId="21" xfId="71" applyFill="1" applyBorder="1" applyAlignment="1" applyProtection="1">
      <alignment vertical="center"/>
      <protection/>
    </xf>
    <xf numFmtId="0" fontId="12" fillId="43" borderId="19" xfId="71" applyFill="1" applyBorder="1" applyAlignment="1" applyProtection="1">
      <alignment vertical="center"/>
      <protection/>
    </xf>
    <xf numFmtId="0" fontId="12" fillId="43" borderId="22" xfId="71" applyFill="1" applyBorder="1" applyAlignment="1" applyProtection="1">
      <alignment vertical="center"/>
      <protection/>
    </xf>
    <xf numFmtId="0" fontId="12" fillId="43" borderId="23" xfId="71" applyFill="1" applyBorder="1" applyAlignment="1" applyProtection="1">
      <alignment vertical="center"/>
      <protection/>
    </xf>
    <xf numFmtId="0" fontId="12" fillId="43" borderId="24" xfId="71" applyFill="1" applyBorder="1" applyAlignment="1" applyProtection="1">
      <alignment vertical="center"/>
      <protection/>
    </xf>
    <xf numFmtId="0" fontId="28" fillId="0" borderId="0" xfId="71" applyFont="1" applyProtection="1">
      <alignment/>
      <protection/>
    </xf>
    <xf numFmtId="0" fontId="12" fillId="0" borderId="0" xfId="71" applyFont="1" applyProtection="1">
      <alignment/>
      <protection/>
    </xf>
    <xf numFmtId="0" fontId="3" fillId="0" borderId="25" xfId="72" applyFont="1" applyBorder="1" applyProtection="1">
      <alignment/>
      <protection/>
    </xf>
    <xf numFmtId="0" fontId="3" fillId="0" borderId="25" xfId="72" applyFont="1" applyBorder="1" applyAlignment="1" applyProtection="1">
      <alignment wrapText="1"/>
      <protection/>
    </xf>
    <xf numFmtId="0" fontId="12" fillId="0" borderId="0" xfId="71" applyProtection="1">
      <alignment/>
      <protection/>
    </xf>
    <xf numFmtId="0" fontId="12" fillId="0" borderId="26" xfId="71" applyBorder="1" applyAlignment="1" applyProtection="1">
      <alignment horizontal="center" vertical="top"/>
      <protection/>
    </xf>
    <xf numFmtId="0" fontId="13" fillId="43" borderId="0" xfId="71" applyFont="1" applyFill="1" applyAlignment="1" applyProtection="1">
      <alignment horizontal="left" vertical="center" wrapText="1"/>
      <protection/>
    </xf>
    <xf numFmtId="0" fontId="12" fillId="43" borderId="27" xfId="71" applyFill="1" applyBorder="1" applyAlignment="1" applyProtection="1">
      <alignment horizontal="left" vertical="center" wrapText="1"/>
      <protection/>
    </xf>
    <xf numFmtId="0" fontId="12" fillId="43" borderId="28" xfId="71" applyFill="1" applyBorder="1" applyAlignment="1" applyProtection="1">
      <alignment horizontal="left" vertical="center" wrapText="1"/>
      <protection/>
    </xf>
    <xf numFmtId="0" fontId="12" fillId="43" borderId="29" xfId="71" applyFill="1" applyBorder="1" applyAlignment="1" applyProtection="1">
      <alignment horizontal="left" vertical="center" wrapText="1"/>
      <protection/>
    </xf>
    <xf numFmtId="0" fontId="12" fillId="0" borderId="0" xfId="71" applyAlignment="1" applyProtection="1">
      <alignment wrapText="1"/>
      <protection/>
    </xf>
    <xf numFmtId="0" fontId="17" fillId="43" borderId="0" xfId="71" applyNumberFormat="1" applyFont="1" applyFill="1" applyBorder="1" applyAlignment="1" applyProtection="1">
      <alignment horizontal="left" vertical="top" wrapText="1"/>
      <protection/>
    </xf>
    <xf numFmtId="0" fontId="19" fillId="43" borderId="0" xfId="71" applyFont="1" applyFill="1" applyAlignment="1" applyProtection="1">
      <alignment horizontal="left" vertical="top" wrapText="1"/>
      <protection/>
    </xf>
    <xf numFmtId="0" fontId="18" fillId="43" borderId="0" xfId="71" applyFont="1" applyFill="1" applyAlignment="1" applyProtection="1">
      <alignment horizontal="left" wrapText="1"/>
      <protection/>
    </xf>
    <xf numFmtId="0" fontId="19" fillId="43" borderId="0" xfId="71" applyFont="1" applyFill="1" applyAlignment="1" applyProtection="1">
      <alignment horizontal="left" wrapText="1"/>
      <protection/>
    </xf>
    <xf numFmtId="0" fontId="23" fillId="43" borderId="0" xfId="58" applyFont="1" applyFill="1" applyAlignment="1" applyProtection="1">
      <alignment horizontal="left" wrapText="1"/>
      <protection/>
    </xf>
    <xf numFmtId="0" fontId="12" fillId="45" borderId="0" xfId="71" applyFont="1" applyFill="1" applyAlignment="1" applyProtection="1">
      <alignment horizontal="left" vertical="top" wrapText="1"/>
      <protection/>
    </xf>
    <xf numFmtId="0" fontId="23" fillId="43" borderId="0" xfId="71" applyFont="1" applyFill="1" applyAlignment="1" applyProtection="1">
      <alignment horizontal="left" vertical="top" wrapText="1"/>
      <protection/>
    </xf>
    <xf numFmtId="0" fontId="26" fillId="43" borderId="25" xfId="71" applyFont="1" applyFill="1" applyBorder="1" applyAlignment="1" applyProtection="1">
      <alignment horizontal="left" vertical="top" wrapText="1"/>
      <protection/>
    </xf>
    <xf numFmtId="0" fontId="19" fillId="43" borderId="0" xfId="71" applyFont="1" applyFill="1" applyBorder="1" applyAlignment="1" applyProtection="1">
      <alignment horizontal="left" vertical="top" wrapText="1"/>
      <protection/>
    </xf>
    <xf numFmtId="0" fontId="29" fillId="43" borderId="0" xfId="71" applyNumberFormat="1" applyFont="1" applyFill="1" applyAlignment="1" applyProtection="1">
      <alignment horizontal="left" vertical="top" wrapText="1"/>
      <protection/>
    </xf>
    <xf numFmtId="0" fontId="13" fillId="46" borderId="30" xfId="71" applyNumberFormat="1" applyFont="1" applyFill="1" applyBorder="1" applyAlignment="1" applyProtection="1">
      <alignment horizontal="left" vertical="center" wrapText="1"/>
      <protection/>
    </xf>
    <xf numFmtId="0" fontId="12" fillId="0" borderId="0" xfId="71" applyProtection="1" quotePrefix="1">
      <alignment/>
      <protection/>
    </xf>
    <xf numFmtId="0" fontId="18" fillId="43" borderId="0" xfId="71" applyFont="1" applyFill="1" applyAlignment="1" applyProtection="1">
      <alignment horizontal="lef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31" xfId="0" applyBorder="1" applyAlignment="1" applyProtection="1">
      <alignment/>
      <protection/>
    </xf>
    <xf numFmtId="0" fontId="12" fillId="47" borderId="32" xfId="0" applyFont="1" applyFill="1" applyBorder="1" applyAlignment="1" applyProtection="1">
      <alignment/>
      <protection/>
    </xf>
    <xf numFmtId="0" fontId="0" fillId="0" borderId="33" xfId="0" applyBorder="1" applyAlignment="1" applyProtection="1">
      <alignment/>
      <protection/>
    </xf>
    <xf numFmtId="14" fontId="0" fillId="22" borderId="34" xfId="0" applyNumberFormat="1" applyFill="1" applyBorder="1" applyAlignment="1" applyProtection="1">
      <alignment horizontal="left"/>
      <protection/>
    </xf>
    <xf numFmtId="0" fontId="0" fillId="37" borderId="30" xfId="0" applyFill="1" applyBorder="1" applyAlignment="1" applyProtection="1">
      <alignment/>
      <protection/>
    </xf>
    <xf numFmtId="0" fontId="0" fillId="37" borderId="35" xfId="0" applyFill="1" applyBorder="1" applyAlignment="1" applyProtection="1">
      <alignment/>
      <protection/>
    </xf>
    <xf numFmtId="0" fontId="0" fillId="37" borderId="36" xfId="0" applyFill="1" applyBorder="1" applyAlignment="1" applyProtection="1">
      <alignment/>
      <protection/>
    </xf>
    <xf numFmtId="0" fontId="0" fillId="0" borderId="37" xfId="0" applyBorder="1" applyAlignment="1" applyProtection="1">
      <alignment/>
      <protection/>
    </xf>
    <xf numFmtId="0" fontId="0" fillId="48" borderId="38" xfId="0" applyFill="1" applyBorder="1" applyAlignment="1" applyProtection="1">
      <alignment/>
      <protection/>
    </xf>
    <xf numFmtId="0" fontId="0" fillId="0" borderId="39" xfId="0" applyBorder="1" applyAlignment="1" applyProtection="1">
      <alignment/>
      <protection/>
    </xf>
    <xf numFmtId="0" fontId="0" fillId="45" borderId="40" xfId="0" applyFill="1" applyBorder="1" applyAlignment="1" applyProtection="1">
      <alignment/>
      <protection/>
    </xf>
    <xf numFmtId="0" fontId="13" fillId="0" borderId="0" xfId="0" applyFont="1" applyBorder="1" applyAlignment="1" applyProtection="1">
      <alignment/>
      <protection/>
    </xf>
    <xf numFmtId="0" fontId="0" fillId="49" borderId="0" xfId="0" applyFill="1" applyAlignment="1" applyProtection="1">
      <alignment/>
      <protection/>
    </xf>
    <xf numFmtId="0" fontId="0" fillId="49" borderId="0" xfId="0" applyFill="1" applyBorder="1" applyAlignment="1" applyProtection="1">
      <alignment/>
      <protection/>
    </xf>
    <xf numFmtId="0" fontId="12" fillId="49" borderId="0" xfId="0" applyFont="1" applyFill="1" applyAlignment="1" applyProtection="1">
      <alignment/>
      <protection/>
    </xf>
    <xf numFmtId="0" fontId="12" fillId="49" borderId="0" xfId="0" applyFont="1" applyFill="1" applyBorder="1" applyAlignment="1" applyProtection="1">
      <alignment/>
      <protection/>
    </xf>
    <xf numFmtId="0" fontId="0" fillId="0" borderId="0" xfId="0" applyFill="1" applyBorder="1" applyAlignment="1" applyProtection="1">
      <alignment/>
      <protection/>
    </xf>
    <xf numFmtId="0" fontId="13" fillId="0" borderId="19" xfId="0" applyFont="1" applyBorder="1" applyAlignment="1" applyProtection="1">
      <alignment/>
      <protection/>
    </xf>
    <xf numFmtId="0" fontId="13" fillId="0" borderId="20" xfId="0" applyFont="1" applyBorder="1" applyAlignment="1" applyProtection="1">
      <alignment/>
      <protection/>
    </xf>
    <xf numFmtId="0" fontId="0" fillId="0" borderId="41" xfId="0" applyBorder="1" applyAlignment="1" applyProtection="1">
      <alignment/>
      <protection/>
    </xf>
    <xf numFmtId="14" fontId="0" fillId="22" borderId="42" xfId="0" applyNumberFormat="1" applyFill="1" applyBorder="1" applyAlignment="1" applyProtection="1">
      <alignment horizontal="center"/>
      <protection/>
    </xf>
    <xf numFmtId="0" fontId="0" fillId="37" borderId="43" xfId="0" applyFill="1" applyBorder="1" applyAlignment="1" applyProtection="1">
      <alignment/>
      <protection/>
    </xf>
    <xf numFmtId="0" fontId="12" fillId="37" borderId="43" xfId="0" applyFont="1" applyFill="1" applyBorder="1" applyAlignment="1" applyProtection="1">
      <alignment/>
      <protection/>
    </xf>
    <xf numFmtId="0" fontId="0" fillId="37" borderId="44" xfId="0" applyFill="1" applyBorder="1" applyAlignment="1" applyProtection="1">
      <alignment/>
      <protection/>
    </xf>
    <xf numFmtId="14" fontId="0" fillId="22" borderId="45" xfId="0" applyNumberFormat="1" applyFill="1" applyBorder="1" applyAlignment="1" applyProtection="1">
      <alignment horizontal="center"/>
      <protection/>
    </xf>
    <xf numFmtId="0" fontId="0" fillId="37" borderId="46" xfId="0" applyFill="1" applyBorder="1" applyAlignment="1" applyProtection="1">
      <alignment/>
      <protection/>
    </xf>
    <xf numFmtId="0" fontId="12" fillId="37" borderId="46" xfId="0" applyFont="1" applyFill="1" applyBorder="1" applyAlignment="1" applyProtection="1">
      <alignment/>
      <protection/>
    </xf>
    <xf numFmtId="0" fontId="0" fillId="37" borderId="47" xfId="0" applyFill="1" applyBorder="1" applyAlignment="1" applyProtection="1">
      <alignment/>
      <protection/>
    </xf>
    <xf numFmtId="14" fontId="0" fillId="22" borderId="48" xfId="0" applyNumberFormat="1" applyFill="1" applyBorder="1" applyAlignment="1" applyProtection="1">
      <alignment horizontal="center"/>
      <protection/>
    </xf>
    <xf numFmtId="0" fontId="0" fillId="37" borderId="49" xfId="0" applyFill="1" applyBorder="1" applyAlignment="1" applyProtection="1">
      <alignment/>
      <protection/>
    </xf>
    <xf numFmtId="0" fontId="0" fillId="37" borderId="50" xfId="0" applyFill="1" applyBorder="1" applyAlignment="1" applyProtection="1">
      <alignment/>
      <protection/>
    </xf>
    <xf numFmtId="0" fontId="0" fillId="48" borderId="0" xfId="0" applyFill="1" applyAlignment="1" applyProtection="1">
      <alignment/>
      <protection/>
    </xf>
    <xf numFmtId="0" fontId="13" fillId="0" borderId="0" xfId="0" applyFont="1" applyFill="1" applyAlignment="1" applyProtection="1">
      <alignment/>
      <protection/>
    </xf>
    <xf numFmtId="0" fontId="12" fillId="45" borderId="0" xfId="0" applyFont="1" applyFill="1" applyBorder="1" applyAlignment="1" applyProtection="1">
      <alignment horizontal="left" vertical="top" wrapText="1"/>
      <protection/>
    </xf>
    <xf numFmtId="0" fontId="28" fillId="50" borderId="0" xfId="71" applyFont="1" applyFill="1" applyProtection="1">
      <alignment/>
      <protection/>
    </xf>
    <xf numFmtId="0" fontId="12" fillId="50" borderId="0" xfId="71" applyFont="1" applyFill="1" applyProtection="1">
      <alignment/>
      <protection/>
    </xf>
    <xf numFmtId="0" fontId="12" fillId="51" borderId="0" xfId="71" applyFont="1" applyFill="1" applyProtection="1">
      <alignment/>
      <protection/>
    </xf>
    <xf numFmtId="0" fontId="12" fillId="51" borderId="0" xfId="71" applyFont="1" applyFill="1" applyAlignment="1" applyProtection="1">
      <alignment horizontal="center"/>
      <protection/>
    </xf>
    <xf numFmtId="0" fontId="70" fillId="51" borderId="0" xfId="0" applyFont="1" applyFill="1" applyAlignment="1" applyProtection="1">
      <alignment/>
      <protection/>
    </xf>
    <xf numFmtId="0" fontId="70" fillId="51" borderId="0" xfId="0" applyFont="1" applyFill="1" applyAlignment="1" applyProtection="1">
      <alignment horizontal="center"/>
      <protection/>
    </xf>
    <xf numFmtId="0" fontId="70" fillId="50" borderId="0" xfId="0" applyFont="1" applyFill="1" applyAlignment="1" applyProtection="1">
      <alignment horizontal="center"/>
      <protection/>
    </xf>
    <xf numFmtId="0" fontId="70" fillId="50" borderId="0" xfId="0" applyFont="1" applyFill="1" applyAlignment="1" applyProtection="1">
      <alignment/>
      <protection/>
    </xf>
    <xf numFmtId="10" fontId="70" fillId="51" borderId="26" xfId="70" applyNumberFormat="1" applyFont="1" applyFill="1" applyBorder="1" applyAlignment="1" applyProtection="1">
      <alignment/>
      <protection/>
    </xf>
    <xf numFmtId="10" fontId="70" fillId="52" borderId="26" xfId="70" applyNumberFormat="1" applyFont="1" applyFill="1" applyBorder="1" applyAlignment="1" applyProtection="1">
      <alignment horizontal="center"/>
      <protection/>
    </xf>
    <xf numFmtId="0" fontId="71" fillId="51" borderId="51" xfId="0" applyFont="1" applyFill="1" applyBorder="1" applyAlignment="1" applyProtection="1">
      <alignment horizontal="center"/>
      <protection/>
    </xf>
    <xf numFmtId="0" fontId="70" fillId="51" borderId="26" xfId="0" applyFont="1" applyFill="1" applyBorder="1" applyAlignment="1" applyProtection="1">
      <alignment/>
      <protection/>
    </xf>
    <xf numFmtId="0" fontId="70" fillId="52" borderId="48" xfId="70" applyNumberFormat="1" applyFont="1" applyFill="1" applyBorder="1" applyAlignment="1" applyProtection="1">
      <alignment horizontal="center"/>
      <protection/>
    </xf>
    <xf numFmtId="0" fontId="70" fillId="50" borderId="52" xfId="0" applyFont="1" applyFill="1" applyBorder="1" applyAlignment="1" applyProtection="1">
      <alignment/>
      <protection/>
    </xf>
    <xf numFmtId="171" fontId="70" fillId="52" borderId="26" xfId="51" applyFont="1" applyFill="1" applyBorder="1" applyAlignment="1" applyProtection="1">
      <alignment/>
      <protection/>
    </xf>
    <xf numFmtId="10" fontId="70" fillId="51" borderId="26" xfId="70" applyNumberFormat="1" applyFont="1" applyFill="1" applyBorder="1" applyAlignment="1" applyProtection="1">
      <alignment horizontal="right"/>
      <protection/>
    </xf>
    <xf numFmtId="0" fontId="70" fillId="51" borderId="0" xfId="0" applyFont="1" applyFill="1" applyAlignment="1" applyProtection="1">
      <alignment vertical="center"/>
      <protection/>
    </xf>
    <xf numFmtId="0" fontId="72" fillId="50" borderId="53" xfId="0" applyFont="1" applyFill="1" applyBorder="1" applyAlignment="1" applyProtection="1">
      <alignment horizontal="center" vertical="center"/>
      <protection/>
    </xf>
    <xf numFmtId="0" fontId="72" fillId="50" borderId="54" xfId="0" applyFont="1" applyFill="1" applyBorder="1" applyAlignment="1" applyProtection="1">
      <alignment horizontal="center" vertical="center"/>
      <protection/>
    </xf>
    <xf numFmtId="0" fontId="72" fillId="50" borderId="55" xfId="0" applyFont="1" applyFill="1" applyBorder="1" applyAlignment="1" applyProtection="1">
      <alignment horizontal="center" vertical="center"/>
      <protection/>
    </xf>
    <xf numFmtId="0" fontId="70" fillId="50" borderId="0" xfId="0" applyFont="1" applyFill="1" applyAlignment="1" applyProtection="1">
      <alignment vertical="center"/>
      <protection/>
    </xf>
    <xf numFmtId="183" fontId="73" fillId="50" borderId="56" xfId="51" applyNumberFormat="1" applyFont="1" applyFill="1" applyBorder="1" applyAlignment="1" applyProtection="1">
      <alignment horizontal="center" vertical="center"/>
      <protection/>
    </xf>
    <xf numFmtId="183" fontId="73" fillId="50" borderId="45" xfId="51" applyNumberFormat="1" applyFont="1" applyFill="1" applyBorder="1" applyAlignment="1" applyProtection="1">
      <alignment horizontal="center" vertical="center"/>
      <protection/>
    </xf>
    <xf numFmtId="183" fontId="73" fillId="50" borderId="57" xfId="51" applyNumberFormat="1" applyFont="1" applyFill="1" applyBorder="1" applyAlignment="1" applyProtection="1">
      <alignment horizontal="center" vertical="center"/>
      <protection/>
    </xf>
    <xf numFmtId="0" fontId="72" fillId="50" borderId="58" xfId="0" applyFont="1" applyFill="1" applyBorder="1" applyAlignment="1" applyProtection="1">
      <alignment horizontal="center" vertical="center"/>
      <protection/>
    </xf>
    <xf numFmtId="183" fontId="73" fillId="53" borderId="59" xfId="51" applyNumberFormat="1" applyFont="1" applyFill="1" applyBorder="1" applyAlignment="1" applyProtection="1">
      <alignment horizontal="center" vertical="center"/>
      <protection/>
    </xf>
    <xf numFmtId="183" fontId="73" fillId="53" borderId="60" xfId="51" applyNumberFormat="1" applyFont="1" applyFill="1" applyBorder="1" applyAlignment="1" applyProtection="1">
      <alignment horizontal="center" vertical="center"/>
      <protection/>
    </xf>
    <xf numFmtId="183" fontId="73" fillId="53" borderId="61" xfId="51" applyNumberFormat="1" applyFont="1" applyFill="1" applyBorder="1" applyAlignment="1" applyProtection="1">
      <alignment horizontal="center" vertical="center"/>
      <protection/>
    </xf>
    <xf numFmtId="0" fontId="70" fillId="51" borderId="26" xfId="0" applyFont="1" applyFill="1" applyBorder="1" applyAlignment="1" applyProtection="1">
      <alignment horizontal="center" vertical="center"/>
      <protection/>
    </xf>
    <xf numFmtId="0" fontId="72" fillId="50" borderId="62" xfId="0" applyFont="1" applyFill="1" applyBorder="1" applyAlignment="1" applyProtection="1">
      <alignment horizontal="center" vertical="center"/>
      <protection/>
    </xf>
    <xf numFmtId="183" fontId="73" fillId="53" borderId="63" xfId="51" applyNumberFormat="1" applyFont="1" applyFill="1" applyBorder="1" applyAlignment="1" applyProtection="1">
      <alignment horizontal="center" vertical="center"/>
      <protection/>
    </xf>
    <xf numFmtId="183" fontId="73" fillId="53" borderId="26" xfId="51" applyNumberFormat="1" applyFont="1" applyFill="1" applyBorder="1" applyAlignment="1" applyProtection="1">
      <alignment horizontal="center" vertical="center"/>
      <protection/>
    </xf>
    <xf numFmtId="183" fontId="73" fillId="53" borderId="64" xfId="51" applyNumberFormat="1" applyFont="1" applyFill="1" applyBorder="1" applyAlignment="1" applyProtection="1">
      <alignment horizontal="center" vertical="center"/>
      <protection/>
    </xf>
    <xf numFmtId="0" fontId="72" fillId="50" borderId="65" xfId="0" applyFont="1" applyFill="1" applyBorder="1" applyAlignment="1" applyProtection="1">
      <alignment horizontal="center" vertical="center"/>
      <protection/>
    </xf>
    <xf numFmtId="183" fontId="73" fillId="53" borderId="66" xfId="51" applyNumberFormat="1" applyFont="1" applyFill="1" applyBorder="1" applyAlignment="1" applyProtection="1">
      <alignment horizontal="center" vertical="center"/>
      <protection/>
    </xf>
    <xf numFmtId="183" fontId="73" fillId="53" borderId="67" xfId="51" applyNumberFormat="1" applyFont="1" applyFill="1" applyBorder="1" applyAlignment="1" applyProtection="1">
      <alignment horizontal="center" vertical="center"/>
      <protection/>
    </xf>
    <xf numFmtId="183" fontId="73" fillId="53" borderId="68" xfId="51" applyNumberFormat="1" applyFont="1" applyFill="1" applyBorder="1" applyAlignment="1" applyProtection="1">
      <alignment horizontal="center" vertical="center"/>
      <protection/>
    </xf>
    <xf numFmtId="181" fontId="70" fillId="41" borderId="26" xfId="51" applyNumberFormat="1" applyFont="1" applyFill="1" applyBorder="1" applyAlignment="1" applyProtection="1">
      <alignment/>
      <protection locked="0"/>
    </xf>
    <xf numFmtId="10" fontId="70" fillId="41" borderId="26" xfId="70" applyNumberFormat="1" applyFont="1" applyFill="1" applyBorder="1" applyAlignment="1" applyProtection="1">
      <alignment horizontal="center"/>
      <protection locked="0"/>
    </xf>
    <xf numFmtId="0" fontId="70" fillId="41" borderId="69" xfId="70" applyNumberFormat="1" applyFont="1" applyFill="1" applyBorder="1" applyAlignment="1" applyProtection="1">
      <alignment horizontal="center"/>
      <protection locked="0"/>
    </xf>
    <xf numFmtId="10" fontId="70" fillId="41" borderId="70" xfId="70" applyNumberFormat="1" applyFont="1" applyFill="1" applyBorder="1" applyAlignment="1" applyProtection="1">
      <alignment horizontal="center"/>
      <protection locked="0"/>
    </xf>
    <xf numFmtId="10" fontId="70" fillId="41" borderId="26" xfId="70" applyNumberFormat="1" applyFont="1" applyFill="1" applyBorder="1" applyAlignment="1" applyProtection="1">
      <alignment horizontal="right"/>
      <protection locked="0"/>
    </xf>
    <xf numFmtId="0" fontId="73" fillId="51" borderId="0" xfId="0" applyFont="1" applyFill="1" applyAlignment="1" applyProtection="1">
      <alignment/>
      <protection/>
    </xf>
    <xf numFmtId="0" fontId="73" fillId="51" borderId="0" xfId="0" applyFont="1" applyFill="1" applyAlignment="1" applyProtection="1">
      <alignment wrapText="1"/>
      <protection/>
    </xf>
    <xf numFmtId="0" fontId="73" fillId="51" borderId="0" xfId="0" applyFont="1" applyFill="1" applyAlignment="1" applyProtection="1">
      <alignment horizontal="center" vertical="center"/>
      <protection/>
    </xf>
    <xf numFmtId="0" fontId="73" fillId="51" borderId="0" xfId="0" applyFont="1" applyFill="1" applyAlignment="1" applyProtection="1">
      <alignment horizontal="center"/>
      <protection/>
    </xf>
    <xf numFmtId="0" fontId="74" fillId="51" borderId="0" xfId="0" applyFont="1" applyFill="1" applyAlignment="1" applyProtection="1">
      <alignment vertical="center"/>
      <protection/>
    </xf>
    <xf numFmtId="0" fontId="74" fillId="50" borderId="0" xfId="0" applyFont="1" applyFill="1" applyAlignment="1" applyProtection="1">
      <alignment vertical="center"/>
      <protection/>
    </xf>
    <xf numFmtId="0" fontId="74" fillId="51" borderId="0" xfId="0" applyFont="1" applyFill="1" applyAlignment="1" applyProtection="1">
      <alignment horizontal="center" vertical="center"/>
      <protection/>
    </xf>
    <xf numFmtId="0" fontId="73" fillId="51" borderId="0" xfId="0" applyFont="1" applyFill="1" applyAlignment="1" applyProtection="1">
      <alignment vertical="center"/>
      <protection/>
    </xf>
    <xf numFmtId="0" fontId="75" fillId="50" borderId="26" xfId="0" applyFont="1" applyFill="1" applyBorder="1" applyAlignment="1" applyProtection="1">
      <alignment horizontal="left" vertical="center" wrapText="1"/>
      <protection/>
    </xf>
    <xf numFmtId="183" fontId="73" fillId="52" borderId="16" xfId="51" applyNumberFormat="1" applyFont="1" applyFill="1" applyBorder="1" applyAlignment="1" applyProtection="1">
      <alignment horizontal="center" vertical="center"/>
      <protection/>
    </xf>
    <xf numFmtId="0" fontId="73" fillId="50" borderId="0" xfId="0" applyFont="1" applyFill="1" applyAlignment="1" applyProtection="1">
      <alignment vertical="center"/>
      <protection/>
    </xf>
    <xf numFmtId="0" fontId="73" fillId="51" borderId="26" xfId="0" applyFont="1" applyFill="1" applyBorder="1" applyAlignment="1" applyProtection="1">
      <alignment horizontal="center" vertical="center"/>
      <protection/>
    </xf>
    <xf numFmtId="183" fontId="73" fillId="52" borderId="19" xfId="51" applyNumberFormat="1" applyFont="1" applyFill="1" applyBorder="1" applyAlignment="1" applyProtection="1">
      <alignment horizontal="center" vertical="center"/>
      <protection/>
    </xf>
    <xf numFmtId="0" fontId="72" fillId="52" borderId="21" xfId="0" applyFont="1" applyFill="1" applyBorder="1" applyAlignment="1" applyProtection="1">
      <alignment horizontal="center" vertical="center"/>
      <protection/>
    </xf>
    <xf numFmtId="0" fontId="75" fillId="50" borderId="20" xfId="0" applyFont="1" applyFill="1" applyBorder="1" applyAlignment="1" applyProtection="1">
      <alignment horizontal="left" vertical="center" wrapText="1"/>
      <protection/>
    </xf>
    <xf numFmtId="0" fontId="73" fillId="50" borderId="0" xfId="0" applyFont="1" applyFill="1" applyAlignment="1" applyProtection="1">
      <alignment wrapText="1"/>
      <protection/>
    </xf>
    <xf numFmtId="0" fontId="73" fillId="50" borderId="0" xfId="0" applyFont="1" applyFill="1" applyAlignment="1" applyProtection="1">
      <alignment/>
      <protection/>
    </xf>
    <xf numFmtId="0" fontId="73" fillId="50" borderId="0" xfId="0" applyFont="1" applyFill="1" applyAlignment="1" applyProtection="1">
      <alignment horizontal="center" vertical="center"/>
      <protection/>
    </xf>
    <xf numFmtId="0" fontId="73" fillId="50" borderId="0" xfId="0" applyFont="1" applyFill="1" applyAlignment="1" applyProtection="1">
      <alignment horizontal="center"/>
      <protection/>
    </xf>
    <xf numFmtId="0" fontId="75" fillId="50" borderId="71" xfId="0" applyFont="1" applyFill="1" applyBorder="1" applyAlignment="1" applyProtection="1">
      <alignment horizontal="left" vertical="center" wrapText="1"/>
      <protection/>
    </xf>
    <xf numFmtId="183" fontId="73" fillId="52" borderId="22" xfId="51" applyNumberFormat="1" applyFont="1" applyFill="1" applyBorder="1" applyAlignment="1" applyProtection="1">
      <alignment horizontal="center" vertical="center"/>
      <protection/>
    </xf>
    <xf numFmtId="0" fontId="72" fillId="52" borderId="24" xfId="0" applyFont="1" applyFill="1" applyBorder="1" applyAlignment="1" applyProtection="1">
      <alignment horizontal="center" vertical="center"/>
      <protection/>
    </xf>
    <xf numFmtId="0" fontId="70" fillId="41" borderId="59" xfId="0" applyFont="1" applyFill="1" applyBorder="1" applyAlignment="1" applyProtection="1">
      <alignment vertical="center" wrapText="1"/>
      <protection locked="0"/>
    </xf>
    <xf numFmtId="0" fontId="75" fillId="41" borderId="60" xfId="0" applyFont="1" applyFill="1" applyBorder="1" applyAlignment="1" applyProtection="1">
      <alignment horizontal="left" vertical="center" wrapText="1"/>
      <protection locked="0"/>
    </xf>
    <xf numFmtId="0" fontId="75" fillId="41" borderId="16" xfId="0" applyFont="1" applyFill="1" applyBorder="1" applyAlignment="1" applyProtection="1">
      <alignment vertical="center" wrapText="1"/>
      <protection locked="0"/>
    </xf>
    <xf numFmtId="0" fontId="73" fillId="41" borderId="59" xfId="0" applyFont="1" applyFill="1" applyBorder="1" applyAlignment="1" applyProtection="1">
      <alignment horizontal="center" vertical="center"/>
      <protection locked="0"/>
    </xf>
    <xf numFmtId="0" fontId="73" fillId="41" borderId="60" xfId="0" applyFont="1" applyFill="1" applyBorder="1" applyAlignment="1" applyProtection="1">
      <alignment horizontal="center" vertical="center"/>
      <protection locked="0"/>
    </xf>
    <xf numFmtId="0" fontId="70" fillId="41" borderId="63" xfId="0" applyFont="1" applyFill="1" applyBorder="1" applyAlignment="1" applyProtection="1">
      <alignment vertical="center" wrapText="1"/>
      <protection locked="0"/>
    </xf>
    <xf numFmtId="0" fontId="75" fillId="41" borderId="26" xfId="0" applyFont="1" applyFill="1" applyBorder="1" applyAlignment="1" applyProtection="1">
      <alignment horizontal="left" vertical="center" wrapText="1"/>
      <protection locked="0"/>
    </xf>
    <xf numFmtId="0" fontId="75" fillId="41" borderId="19" xfId="0" applyFont="1" applyFill="1" applyBorder="1" applyAlignment="1" applyProtection="1">
      <alignment vertical="center" wrapText="1"/>
      <protection locked="0"/>
    </xf>
    <xf numFmtId="0" fontId="73" fillId="41" borderId="63" xfId="0" applyFont="1" applyFill="1" applyBorder="1" applyAlignment="1" applyProtection="1">
      <alignment horizontal="center" vertical="center"/>
      <protection locked="0"/>
    </xf>
    <xf numFmtId="0" fontId="73" fillId="41" borderId="26" xfId="0" applyFont="1" applyFill="1" applyBorder="1" applyAlignment="1" applyProtection="1">
      <alignment horizontal="center" vertical="center"/>
      <protection locked="0"/>
    </xf>
    <xf numFmtId="0" fontId="75" fillId="41" borderId="64" xfId="0" applyFont="1" applyFill="1" applyBorder="1" applyAlignment="1" applyProtection="1">
      <alignment vertical="center" wrapText="1"/>
      <protection locked="0"/>
    </xf>
    <xf numFmtId="0" fontId="75" fillId="41" borderId="20" xfId="0" applyFont="1" applyFill="1" applyBorder="1" applyAlignment="1" applyProtection="1">
      <alignment horizontal="left" vertical="center" wrapText="1"/>
      <protection locked="0"/>
    </xf>
    <xf numFmtId="0" fontId="70" fillId="41" borderId="66" xfId="0" applyFont="1" applyFill="1" applyBorder="1" applyAlignment="1" applyProtection="1">
      <alignment vertical="center" wrapText="1"/>
      <protection locked="0"/>
    </xf>
    <xf numFmtId="0" fontId="75" fillId="41" borderId="23" xfId="0" applyFont="1" applyFill="1" applyBorder="1" applyAlignment="1" applyProtection="1">
      <alignment horizontal="left" vertical="center" wrapText="1"/>
      <protection locked="0"/>
    </xf>
    <xf numFmtId="0" fontId="75" fillId="41" borderId="22" xfId="0" applyFont="1" applyFill="1" applyBorder="1" applyAlignment="1" applyProtection="1">
      <alignment vertical="center" wrapText="1"/>
      <protection locked="0"/>
    </xf>
    <xf numFmtId="0" fontId="73" fillId="41" borderId="66" xfId="0" applyFont="1" applyFill="1" applyBorder="1" applyAlignment="1" applyProtection="1">
      <alignment horizontal="center" vertical="center"/>
      <protection locked="0"/>
    </xf>
    <xf numFmtId="0" fontId="73" fillId="41" borderId="67" xfId="0" applyFont="1" applyFill="1" applyBorder="1" applyAlignment="1" applyProtection="1">
      <alignment horizontal="center" vertical="center"/>
      <protection locked="0"/>
    </xf>
    <xf numFmtId="0" fontId="75" fillId="41" borderId="59" xfId="0" applyFont="1" applyFill="1" applyBorder="1" applyAlignment="1" applyProtection="1">
      <alignment vertical="center" wrapText="1"/>
      <protection locked="0"/>
    </xf>
    <xf numFmtId="0" fontId="75" fillId="41" borderId="63" xfId="0" applyFont="1" applyFill="1" applyBorder="1" applyAlignment="1" applyProtection="1">
      <alignment vertical="center" wrapText="1"/>
      <protection locked="0"/>
    </xf>
    <xf numFmtId="0" fontId="75" fillId="41" borderId="66" xfId="0" applyFont="1" applyFill="1" applyBorder="1" applyAlignment="1" applyProtection="1">
      <alignment vertical="center" wrapText="1"/>
      <protection locked="0"/>
    </xf>
    <xf numFmtId="0" fontId="76" fillId="54" borderId="53" xfId="0" applyFont="1" applyFill="1" applyBorder="1" applyAlignment="1" applyProtection="1">
      <alignment horizontal="center" vertical="center"/>
      <protection/>
    </xf>
    <xf numFmtId="0" fontId="76" fillId="54" borderId="54" xfId="0" applyFont="1" applyFill="1" applyBorder="1" applyAlignment="1" applyProtection="1">
      <alignment horizontal="center" vertical="center"/>
      <protection/>
    </xf>
    <xf numFmtId="0" fontId="76" fillId="54" borderId="53" xfId="0" applyFont="1" applyFill="1" applyBorder="1" applyAlignment="1" applyProtection="1">
      <alignment horizontal="center" vertical="center" wrapText="1"/>
      <protection/>
    </xf>
    <xf numFmtId="0" fontId="32" fillId="43" borderId="0" xfId="0" applyFont="1" applyFill="1" applyBorder="1" applyAlignment="1" applyProtection="1">
      <alignment horizontal="left" vertical="top" wrapText="1"/>
      <protection/>
    </xf>
    <xf numFmtId="0" fontId="32" fillId="43" borderId="0" xfId="0" applyFont="1" applyFill="1" applyBorder="1" applyAlignment="1" applyProtection="1" quotePrefix="1">
      <alignment horizontal="right" vertical="top" wrapText="1"/>
      <protection/>
    </xf>
    <xf numFmtId="0" fontId="32" fillId="43" borderId="0" xfId="0" applyFont="1" applyFill="1" applyBorder="1" applyAlignment="1" applyProtection="1" quotePrefix="1">
      <alignment horizontal="left" vertical="top" wrapText="1"/>
      <protection/>
    </xf>
    <xf numFmtId="0" fontId="73" fillId="50" borderId="17" xfId="70" applyNumberFormat="1" applyFont="1" applyFill="1" applyBorder="1" applyAlignment="1" applyProtection="1">
      <alignment horizontal="center" vertical="center"/>
      <protection/>
    </xf>
    <xf numFmtId="0" fontId="73" fillId="50" borderId="20" xfId="70" applyNumberFormat="1" applyFont="1" applyFill="1" applyBorder="1" applyAlignment="1" applyProtection="1">
      <alignment horizontal="center" vertical="center"/>
      <protection/>
    </xf>
    <xf numFmtId="0" fontId="73" fillId="50" borderId="23" xfId="70" applyNumberFormat="1" applyFont="1" applyFill="1" applyBorder="1" applyAlignment="1" applyProtection="1">
      <alignment horizontal="center" vertical="center"/>
      <protection/>
    </xf>
    <xf numFmtId="0" fontId="71" fillId="50" borderId="0" xfId="0" applyFont="1" applyFill="1" applyAlignment="1" applyProtection="1">
      <alignment horizontal="left"/>
      <protection/>
    </xf>
    <xf numFmtId="0" fontId="33" fillId="43" borderId="0" xfId="0" applyFont="1" applyFill="1" applyBorder="1" applyAlignment="1" applyProtection="1">
      <alignment horizontal="left" vertical="top" wrapText="1"/>
      <protection/>
    </xf>
    <xf numFmtId="0" fontId="72" fillId="50" borderId="72" xfId="0" applyFont="1" applyFill="1" applyBorder="1" applyAlignment="1" applyProtection="1">
      <alignment horizontal="left" vertical="center" textRotation="90"/>
      <protection/>
    </xf>
    <xf numFmtId="0" fontId="72" fillId="50" borderId="73" xfId="0" applyFont="1" applyFill="1" applyBorder="1" applyAlignment="1" applyProtection="1">
      <alignment horizontal="left" vertical="center"/>
      <protection/>
    </xf>
    <xf numFmtId="0" fontId="76" fillId="54" borderId="74" xfId="0" applyFont="1" applyFill="1" applyBorder="1" applyAlignment="1" applyProtection="1">
      <alignment horizontal="left" vertical="center" wrapText="1"/>
      <protection/>
    </xf>
    <xf numFmtId="0" fontId="76" fillId="54" borderId="74" xfId="0" applyFont="1" applyFill="1" applyBorder="1" applyAlignment="1" applyProtection="1">
      <alignment horizontal="left" vertical="center"/>
      <protection/>
    </xf>
    <xf numFmtId="0" fontId="76" fillId="54" borderId="75" xfId="0" applyFont="1" applyFill="1" applyBorder="1" applyAlignment="1" applyProtection="1">
      <alignment horizontal="left" vertical="center" wrapText="1"/>
      <protection/>
    </xf>
    <xf numFmtId="0" fontId="76" fillId="54" borderId="30" xfId="0" applyFont="1" applyFill="1" applyBorder="1" applyAlignment="1" applyProtection="1">
      <alignment horizontal="left" vertical="center"/>
      <protection/>
    </xf>
    <xf numFmtId="0" fontId="76" fillId="54" borderId="76" xfId="0" applyFont="1" applyFill="1" applyBorder="1" applyAlignment="1" applyProtection="1">
      <alignment horizontal="left" vertical="center"/>
      <protection/>
    </xf>
    <xf numFmtId="0" fontId="76" fillId="54" borderId="53" xfId="0" applyFont="1" applyFill="1" applyBorder="1" applyAlignment="1" applyProtection="1">
      <alignment horizontal="left" vertical="center" wrapText="1"/>
      <protection/>
    </xf>
    <xf numFmtId="0" fontId="12" fillId="51" borderId="0" xfId="71" applyFont="1" applyFill="1" applyAlignment="1" applyProtection="1">
      <alignment horizontal="left"/>
      <protection/>
    </xf>
    <xf numFmtId="0" fontId="75" fillId="50" borderId="77" xfId="0" applyFont="1" applyFill="1" applyBorder="1" applyAlignment="1" applyProtection="1">
      <alignment horizontal="left" vertical="center" wrapText="1"/>
      <protection/>
    </xf>
    <xf numFmtId="0" fontId="70" fillId="51" borderId="0" xfId="0" applyFont="1" applyFill="1" applyBorder="1" applyAlignment="1" applyProtection="1">
      <alignment/>
      <protection/>
    </xf>
    <xf numFmtId="0" fontId="32" fillId="43" borderId="78" xfId="0" applyFont="1" applyFill="1" applyBorder="1" applyAlignment="1" applyProtection="1" quotePrefix="1">
      <alignment horizontal="left" vertical="top" wrapText="1"/>
      <protection/>
    </xf>
    <xf numFmtId="0" fontId="73" fillId="50" borderId="79" xfId="0" applyFont="1" applyFill="1" applyBorder="1" applyAlignment="1" applyProtection="1">
      <alignment horizontal="center" vertical="center"/>
      <protection/>
    </xf>
    <xf numFmtId="0" fontId="73" fillId="50" borderId="80" xfId="0" applyFont="1" applyFill="1" applyBorder="1" applyAlignment="1" applyProtection="1">
      <alignment horizontal="center" vertical="center"/>
      <protection/>
    </xf>
    <xf numFmtId="183" fontId="73" fillId="55" borderId="81" xfId="51" applyNumberFormat="1" applyFont="1" applyFill="1" applyBorder="1" applyAlignment="1" applyProtection="1">
      <alignment horizontal="center" vertical="center"/>
      <protection/>
    </xf>
    <xf numFmtId="0" fontId="72" fillId="55" borderId="82" xfId="0" applyFont="1" applyFill="1" applyBorder="1" applyAlignment="1" applyProtection="1">
      <alignment horizontal="center" vertical="center"/>
      <protection/>
    </xf>
    <xf numFmtId="0" fontId="33" fillId="43" borderId="78" xfId="0" applyFont="1" applyFill="1" applyBorder="1" applyAlignment="1" applyProtection="1" quotePrefix="1">
      <alignment horizontal="right" vertical="top" wrapText="1"/>
      <protection/>
    </xf>
    <xf numFmtId="0" fontId="34" fillId="43" borderId="83" xfId="0" applyFont="1" applyFill="1" applyBorder="1" applyAlignment="1" applyProtection="1" quotePrefix="1">
      <alignment horizontal="right" vertical="center" wrapText="1"/>
      <protection/>
    </xf>
    <xf numFmtId="0" fontId="77" fillId="54" borderId="0" xfId="0" applyFont="1" applyFill="1" applyAlignment="1" applyProtection="1">
      <alignment horizontal="left" vertical="center"/>
      <protection/>
    </xf>
    <xf numFmtId="0" fontId="33" fillId="43" borderId="78" xfId="0" applyFont="1" applyFill="1" applyBorder="1" applyAlignment="1" applyProtection="1" quotePrefix="1">
      <alignment horizontal="left" vertical="top" wrapText="1"/>
      <protection/>
    </xf>
    <xf numFmtId="0" fontId="34" fillId="43" borderId="83" xfId="0" applyFont="1" applyFill="1" applyBorder="1" applyAlignment="1" applyProtection="1" quotePrefix="1">
      <alignment horizontal="left" vertical="center" wrapText="1"/>
      <protection/>
    </xf>
    <xf numFmtId="0" fontId="72" fillId="55" borderId="82" xfId="0" applyFont="1" applyFill="1" applyBorder="1" applyAlignment="1" applyProtection="1">
      <alignment horizontal="left" vertical="center"/>
      <protection/>
    </xf>
    <xf numFmtId="0" fontId="70" fillId="50" borderId="74" xfId="0" applyFont="1" applyFill="1" applyBorder="1" applyAlignment="1" applyProtection="1">
      <alignment horizontal="left" vertical="center" wrapText="1"/>
      <protection/>
    </xf>
    <xf numFmtId="0" fontId="75" fillId="50" borderId="16" xfId="0" applyFont="1" applyFill="1" applyBorder="1" applyAlignment="1" applyProtection="1">
      <alignment horizontal="left" vertical="center" wrapText="1"/>
      <protection/>
    </xf>
    <xf numFmtId="0" fontId="75" fillId="50" borderId="59" xfId="0" applyFont="1" applyFill="1" applyBorder="1" applyAlignment="1" applyProtection="1">
      <alignment horizontal="left" vertical="center" wrapText="1"/>
      <protection/>
    </xf>
    <xf numFmtId="0" fontId="75" fillId="50" borderId="84" xfId="0" applyFont="1" applyFill="1" applyBorder="1" applyAlignment="1" applyProtection="1">
      <alignment horizontal="left" vertical="center" wrapText="1"/>
      <protection/>
    </xf>
    <xf numFmtId="0" fontId="75" fillId="50" borderId="19" xfId="0" applyFont="1" applyFill="1" applyBorder="1" applyAlignment="1" applyProtection="1">
      <alignment horizontal="left" vertical="center" wrapText="1"/>
      <protection/>
    </xf>
    <xf numFmtId="0" fontId="75" fillId="50" borderId="63" xfId="0" applyFont="1" applyFill="1" applyBorder="1" applyAlignment="1" applyProtection="1">
      <alignment horizontal="left" vertical="center" wrapText="1"/>
      <protection/>
    </xf>
    <xf numFmtId="0" fontId="70" fillId="50" borderId="85" xfId="0" applyFont="1" applyFill="1" applyBorder="1" applyAlignment="1" applyProtection="1">
      <alignment horizontal="left" vertical="center" wrapText="1"/>
      <protection/>
    </xf>
    <xf numFmtId="0" fontId="70" fillId="50" borderId="63" xfId="0" applyFont="1" applyFill="1" applyBorder="1" applyAlignment="1" applyProtection="1">
      <alignment horizontal="left" vertical="center" wrapText="1"/>
      <protection/>
    </xf>
    <xf numFmtId="0" fontId="75" fillId="50" borderId="43" xfId="0" applyFont="1" applyFill="1" applyBorder="1" applyAlignment="1" applyProtection="1">
      <alignment horizontal="left" vertical="center" wrapText="1"/>
      <protection/>
    </xf>
    <xf numFmtId="0" fontId="70" fillId="50" borderId="72" xfId="0" applyFont="1" applyFill="1" applyBorder="1" applyAlignment="1" applyProtection="1">
      <alignment horizontal="center"/>
      <protection/>
    </xf>
    <xf numFmtId="0" fontId="70" fillId="50" borderId="86" xfId="0" applyFont="1" applyFill="1" applyBorder="1" applyAlignment="1" applyProtection="1">
      <alignment/>
      <protection/>
    </xf>
    <xf numFmtId="0" fontId="70" fillId="50" borderId="86" xfId="0" applyFont="1" applyFill="1" applyBorder="1" applyAlignment="1" applyProtection="1">
      <alignment horizontal="center"/>
      <protection/>
    </xf>
    <xf numFmtId="0" fontId="70" fillId="50" borderId="73" xfId="0" applyFont="1" applyFill="1" applyBorder="1" applyAlignment="1" applyProtection="1">
      <alignment/>
      <protection/>
    </xf>
    <xf numFmtId="0" fontId="70" fillId="50" borderId="87" xfId="0" applyFont="1" applyFill="1" applyBorder="1" applyAlignment="1" applyProtection="1">
      <alignment horizontal="center"/>
      <protection/>
    </xf>
    <xf numFmtId="0" fontId="70" fillId="50" borderId="83" xfId="0" applyFont="1" applyFill="1" applyBorder="1" applyAlignment="1" applyProtection="1">
      <alignment/>
      <protection/>
    </xf>
    <xf numFmtId="0" fontId="70" fillId="50" borderId="0" xfId="0" applyFont="1" applyFill="1" applyBorder="1" applyAlignment="1" applyProtection="1">
      <alignment/>
      <protection/>
    </xf>
    <xf numFmtId="0" fontId="70" fillId="50" borderId="0" xfId="0" applyFont="1" applyFill="1" applyBorder="1" applyAlignment="1" applyProtection="1">
      <alignment horizontal="center"/>
      <protection/>
    </xf>
    <xf numFmtId="0" fontId="71" fillId="50" borderId="87" xfId="0" applyFont="1" applyFill="1" applyBorder="1" applyAlignment="1" applyProtection="1">
      <alignment horizontal="center"/>
      <protection/>
    </xf>
    <xf numFmtId="0" fontId="32" fillId="43" borderId="83" xfId="0" applyFont="1" applyFill="1" applyBorder="1" applyAlignment="1" applyProtection="1">
      <alignment vertical="top" wrapText="1"/>
      <protection/>
    </xf>
    <xf numFmtId="0" fontId="78" fillId="50" borderId="0" xfId="0" applyFont="1" applyFill="1" applyBorder="1" applyAlignment="1" applyProtection="1">
      <alignment/>
      <protection/>
    </xf>
    <xf numFmtId="0" fontId="71" fillId="50" borderId="0" xfId="0" applyFont="1" applyFill="1" applyBorder="1" applyAlignment="1" applyProtection="1">
      <alignment horizontal="center"/>
      <protection/>
    </xf>
    <xf numFmtId="0" fontId="70" fillId="50" borderId="87" xfId="0" applyFont="1" applyFill="1" applyBorder="1" applyAlignment="1" applyProtection="1">
      <alignment horizontal="right"/>
      <protection/>
    </xf>
    <xf numFmtId="0" fontId="70" fillId="50" borderId="0" xfId="0" applyFont="1" applyFill="1" applyBorder="1" applyAlignment="1" applyProtection="1">
      <alignment horizontal="right"/>
      <protection/>
    </xf>
    <xf numFmtId="0" fontId="70" fillId="50" borderId="87" xfId="0" applyFont="1" applyFill="1" applyBorder="1" applyAlignment="1" applyProtection="1">
      <alignment horizontal="center" vertical="center"/>
      <protection/>
    </xf>
    <xf numFmtId="0" fontId="70" fillId="50" borderId="83" xfId="0" applyFont="1" applyFill="1" applyBorder="1" applyAlignment="1" applyProtection="1">
      <alignment vertical="center"/>
      <protection/>
    </xf>
    <xf numFmtId="180" fontId="70" fillId="50" borderId="0" xfId="70" applyNumberFormat="1" applyFont="1" applyFill="1" applyBorder="1" applyAlignment="1" applyProtection="1">
      <alignment horizontal="center"/>
      <protection/>
    </xf>
    <xf numFmtId="0" fontId="70" fillId="50" borderId="88" xfId="0" applyFont="1" applyFill="1" applyBorder="1" applyAlignment="1" applyProtection="1">
      <alignment horizontal="center"/>
      <protection/>
    </xf>
    <xf numFmtId="0" fontId="70" fillId="50" borderId="89" xfId="0" applyFont="1" applyFill="1" applyBorder="1" applyAlignment="1" applyProtection="1">
      <alignment/>
      <protection/>
    </xf>
    <xf numFmtId="0" fontId="70" fillId="50" borderId="89" xfId="0" applyFont="1" applyFill="1" applyBorder="1" applyAlignment="1" applyProtection="1">
      <alignment horizontal="center"/>
      <protection/>
    </xf>
    <xf numFmtId="0" fontId="70" fillId="50" borderId="82" xfId="0" applyFont="1" applyFill="1" applyBorder="1" applyAlignment="1" applyProtection="1">
      <alignment/>
      <protection/>
    </xf>
    <xf numFmtId="0" fontId="13" fillId="50" borderId="0" xfId="71" applyFont="1" applyFill="1" applyAlignment="1" applyProtection="1">
      <alignment horizontal="left" vertical="top" wrapText="1"/>
      <protection/>
    </xf>
    <xf numFmtId="0" fontId="70" fillId="50" borderId="90" xfId="0" applyFont="1" applyFill="1" applyBorder="1" applyAlignment="1" applyProtection="1">
      <alignment horizontal="left"/>
      <protection/>
    </xf>
    <xf numFmtId="0" fontId="70" fillId="50" borderId="91" xfId="0" applyFont="1" applyFill="1" applyBorder="1" applyAlignment="1" applyProtection="1">
      <alignment horizontal="left"/>
      <protection/>
    </xf>
    <xf numFmtId="0" fontId="70" fillId="50" borderId="78" xfId="0" applyFont="1" applyFill="1" applyBorder="1" applyAlignment="1" applyProtection="1">
      <alignment horizontal="left"/>
      <protection/>
    </xf>
    <xf numFmtId="0" fontId="70" fillId="50" borderId="25" xfId="0" applyFont="1" applyFill="1" applyBorder="1" applyAlignment="1" applyProtection="1">
      <alignment horizontal="left"/>
      <protection/>
    </xf>
    <xf numFmtId="0" fontId="70" fillId="50" borderId="20" xfId="0" applyFont="1" applyFill="1" applyBorder="1" applyAlignment="1" applyProtection="1">
      <alignment horizontal="left"/>
      <protection/>
    </xf>
    <xf numFmtId="0" fontId="76" fillId="54" borderId="54" xfId="0" applyFont="1" applyFill="1" applyBorder="1" applyAlignment="1" applyProtection="1">
      <alignment horizontal="center" vertical="center"/>
      <protection/>
    </xf>
    <xf numFmtId="0" fontId="14" fillId="0" borderId="0" xfId="58" applyAlignment="1" applyProtection="1">
      <alignment wrapText="1"/>
      <protection/>
    </xf>
    <xf numFmtId="0" fontId="32" fillId="43" borderId="78" xfId="0" applyFont="1" applyFill="1" applyBorder="1" applyAlignment="1" applyProtection="1">
      <alignment horizontal="left" vertical="top" wrapText="1"/>
      <protection/>
    </xf>
    <xf numFmtId="0" fontId="34" fillId="43" borderId="83" xfId="0" applyFont="1" applyFill="1" applyBorder="1" applyAlignment="1" applyProtection="1">
      <alignment horizontal="left" vertical="center" wrapText="1"/>
      <protection/>
    </xf>
    <xf numFmtId="0" fontId="12" fillId="43" borderId="28" xfId="71" applyFill="1" applyBorder="1" applyAlignment="1" applyProtection="1">
      <alignment vertical="center" wrapText="1"/>
      <protection/>
    </xf>
    <xf numFmtId="0" fontId="12" fillId="43" borderId="20" xfId="71" applyFill="1" applyBorder="1" applyAlignment="1" applyProtection="1">
      <alignment vertical="center" wrapText="1"/>
      <protection/>
    </xf>
    <xf numFmtId="0" fontId="12" fillId="43" borderId="41" xfId="71" applyFill="1" applyBorder="1" applyAlignment="1" applyProtection="1">
      <alignment vertical="center" wrapText="1"/>
      <protection/>
    </xf>
    <xf numFmtId="0" fontId="12" fillId="56" borderId="0" xfId="71" applyFont="1" applyFill="1" applyAlignment="1" applyProtection="1">
      <alignment vertical="top" wrapText="1"/>
      <protection/>
    </xf>
    <xf numFmtId="0" fontId="12" fillId="43" borderId="29" xfId="71" applyFill="1" applyBorder="1" applyAlignment="1" applyProtection="1">
      <alignment vertical="center" wrapText="1"/>
      <protection/>
    </xf>
    <xf numFmtId="0" fontId="12" fillId="43" borderId="23" xfId="71" applyFill="1" applyBorder="1" applyAlignment="1" applyProtection="1">
      <alignment vertical="center" wrapText="1"/>
      <protection/>
    </xf>
    <xf numFmtId="0" fontId="12" fillId="43" borderId="92" xfId="71" applyFill="1" applyBorder="1" applyAlignment="1" applyProtection="1">
      <alignment vertical="center" wrapText="1"/>
      <protection/>
    </xf>
    <xf numFmtId="0" fontId="12" fillId="43" borderId="27" xfId="71" applyFill="1" applyBorder="1" applyAlignment="1" applyProtection="1">
      <alignment vertical="center" wrapText="1"/>
      <protection/>
    </xf>
    <xf numFmtId="0" fontId="12" fillId="43" borderId="17" xfId="71" applyFill="1" applyBorder="1" applyAlignment="1" applyProtection="1">
      <alignment vertical="center" wrapText="1"/>
      <protection/>
    </xf>
    <xf numFmtId="0" fontId="12" fillId="43" borderId="93" xfId="71" applyFill="1" applyBorder="1" applyAlignment="1" applyProtection="1">
      <alignment vertical="center" wrapText="1"/>
      <protection/>
    </xf>
    <xf numFmtId="0" fontId="27" fillId="43" borderId="0" xfId="71" applyNumberFormat="1" applyFont="1" applyFill="1" applyAlignment="1" applyProtection="1">
      <alignment horizontal="left" vertical="top" wrapText="1"/>
      <protection/>
    </xf>
    <xf numFmtId="0" fontId="12" fillId="43" borderId="0" xfId="71" applyFont="1" applyFill="1" applyAlignment="1" applyProtection="1">
      <alignment horizontal="left" vertical="top" wrapText="1"/>
      <protection/>
    </xf>
    <xf numFmtId="0" fontId="13" fillId="46" borderId="30" xfId="71" applyNumberFormat="1" applyFont="1" applyFill="1" applyBorder="1" applyAlignment="1" applyProtection="1">
      <alignment horizontal="left" vertical="center" wrapText="1" indent="1"/>
      <protection/>
    </xf>
    <xf numFmtId="0" fontId="13" fillId="46" borderId="35" xfId="71" applyFont="1" applyFill="1" applyBorder="1" applyAlignment="1" applyProtection="1">
      <alignment horizontal="left" vertical="center" wrapText="1" indent="1"/>
      <protection/>
    </xf>
    <xf numFmtId="0" fontId="12" fillId="43" borderId="36" xfId="71" applyFont="1" applyFill="1" applyBorder="1" applyAlignment="1" applyProtection="1">
      <alignment horizontal="left" vertical="center" wrapText="1" indent="1"/>
      <protection/>
    </xf>
    <xf numFmtId="0" fontId="24" fillId="43" borderId="0" xfId="71" applyFont="1" applyFill="1" applyAlignment="1" applyProtection="1">
      <alignment horizontal="left" vertical="top" wrapText="1"/>
      <protection/>
    </xf>
    <xf numFmtId="0" fontId="12" fillId="56" borderId="26" xfId="71" applyFill="1" applyBorder="1" applyAlignment="1" applyProtection="1">
      <alignment vertical="top" wrapText="1"/>
      <protection/>
    </xf>
    <xf numFmtId="0" fontId="19" fillId="43" borderId="0" xfId="71" applyFont="1" applyFill="1" applyAlignment="1" applyProtection="1">
      <alignment horizontal="justify" vertical="top" wrapText="1"/>
      <protection/>
    </xf>
    <xf numFmtId="0" fontId="12" fillId="43" borderId="0" xfId="71" applyFont="1" applyFill="1" applyAlignment="1" applyProtection="1">
      <alignment horizontal="justify" vertical="top" wrapText="1"/>
      <protection/>
    </xf>
    <xf numFmtId="0" fontId="12" fillId="45" borderId="26" xfId="71" applyFill="1" applyBorder="1" applyAlignment="1" applyProtection="1">
      <alignment vertical="top" wrapText="1"/>
      <protection/>
    </xf>
    <xf numFmtId="0" fontId="27" fillId="43" borderId="0" xfId="71" applyNumberFormat="1" applyFont="1" applyFill="1" applyAlignment="1" applyProtection="1">
      <alignment horizontal="justify" vertical="top" wrapText="1"/>
      <protection/>
    </xf>
    <xf numFmtId="187" fontId="12" fillId="40" borderId="26" xfId="71" applyNumberFormat="1" applyFill="1" applyBorder="1" applyAlignment="1" applyProtection="1">
      <alignment vertical="top" wrapText="1"/>
      <protection locked="0"/>
    </xf>
    <xf numFmtId="0" fontId="12" fillId="43" borderId="26" xfId="71" applyFont="1" applyFill="1" applyBorder="1" applyAlignment="1" applyProtection="1">
      <alignment vertical="top" wrapText="1"/>
      <protection locked="0"/>
    </xf>
    <xf numFmtId="0" fontId="19" fillId="43" borderId="0" xfId="71" applyFont="1" applyFill="1" applyBorder="1" applyAlignment="1" applyProtection="1">
      <alignment horizontal="justify" vertical="top" wrapText="1"/>
      <protection/>
    </xf>
    <xf numFmtId="187" fontId="12" fillId="37" borderId="26" xfId="71" applyNumberFormat="1" applyFill="1" applyBorder="1" applyAlignment="1" applyProtection="1">
      <alignment vertical="top" wrapText="1"/>
      <protection/>
    </xf>
    <xf numFmtId="0" fontId="12" fillId="43" borderId="26" xfId="71" applyFont="1" applyFill="1" applyBorder="1" applyAlignment="1" applyProtection="1">
      <alignment vertical="top" wrapText="1"/>
      <protection/>
    </xf>
    <xf numFmtId="0" fontId="12" fillId="57" borderId="26" xfId="71" applyFill="1" applyBorder="1" applyAlignment="1" applyProtection="1">
      <alignment vertical="top" wrapText="1"/>
      <protection/>
    </xf>
    <xf numFmtId="0" fontId="25" fillId="43" borderId="0" xfId="71" applyNumberFormat="1" applyFont="1" applyFill="1" applyAlignment="1" applyProtection="1">
      <alignment horizontal="left" vertical="top" wrapText="1"/>
      <protection/>
    </xf>
    <xf numFmtId="0" fontId="13" fillId="50" borderId="0" xfId="71" applyFont="1" applyFill="1" applyAlignment="1" applyProtection="1">
      <alignment horizontal="left" vertical="top" wrapText="1"/>
      <protection/>
    </xf>
    <xf numFmtId="0" fontId="13" fillId="50" borderId="0" xfId="71" applyFont="1" applyFill="1" applyAlignment="1" applyProtection="1">
      <alignment vertical="top" wrapText="1"/>
      <protection/>
    </xf>
    <xf numFmtId="0" fontId="23" fillId="43" borderId="0" xfId="71" applyFont="1" applyFill="1" applyAlignment="1" applyProtection="1">
      <alignment horizontal="justify" vertical="top" wrapText="1"/>
      <protection/>
    </xf>
    <xf numFmtId="0" fontId="23" fillId="43" borderId="0" xfId="71" applyFont="1" applyFill="1" applyBorder="1" applyAlignment="1" applyProtection="1">
      <alignment horizontal="justify" vertical="top" wrapText="1"/>
      <protection/>
    </xf>
    <xf numFmtId="0" fontId="12" fillId="43" borderId="0" xfId="71" applyFont="1" applyFill="1" applyAlignment="1" applyProtection="1">
      <alignment vertical="top" wrapText="1"/>
      <protection/>
    </xf>
    <xf numFmtId="0" fontId="26" fillId="43" borderId="25" xfId="71" applyFont="1" applyFill="1" applyBorder="1" applyAlignment="1" applyProtection="1">
      <alignment vertical="top" wrapText="1"/>
      <protection/>
    </xf>
    <xf numFmtId="0" fontId="14" fillId="43" borderId="0" xfId="58" applyFill="1" applyAlignment="1" applyProtection="1">
      <alignment/>
      <protection/>
    </xf>
    <xf numFmtId="0" fontId="23" fillId="43" borderId="0" xfId="58" applyFont="1" applyFill="1" applyAlignment="1" applyProtection="1">
      <alignment/>
      <protection/>
    </xf>
    <xf numFmtId="0" fontId="19" fillId="43" borderId="0" xfId="71" applyFont="1" applyFill="1" applyAlignment="1" applyProtection="1">
      <alignment/>
      <protection/>
    </xf>
    <xf numFmtId="0" fontId="20" fillId="44" borderId="0" xfId="71" applyNumberFormat="1" applyFont="1" applyFill="1" applyAlignment="1" applyProtection="1">
      <alignment horizontal="left" vertical="center" wrapText="1"/>
      <protection/>
    </xf>
    <xf numFmtId="0" fontId="21" fillId="44" borderId="0" xfId="71" applyFont="1" applyFill="1" applyAlignment="1" applyProtection="1">
      <alignment horizontal="left" vertical="center" wrapText="1"/>
      <protection/>
    </xf>
    <xf numFmtId="0" fontId="12" fillId="0" borderId="0" xfId="71" applyAlignment="1" applyProtection="1">
      <alignment vertical="center" wrapText="1"/>
      <protection/>
    </xf>
    <xf numFmtId="0" fontId="15" fillId="43" borderId="0" xfId="58" applyFont="1" applyFill="1" applyAlignment="1" applyProtection="1">
      <alignment horizontal="left" vertical="top" wrapText="1"/>
      <protection/>
    </xf>
    <xf numFmtId="0" fontId="18" fillId="43" borderId="0" xfId="71" applyFont="1" applyFill="1" applyAlignment="1" applyProtection="1">
      <alignment vertical="top" wrapText="1"/>
      <protection/>
    </xf>
    <xf numFmtId="0" fontId="22" fillId="43" borderId="0" xfId="71" applyFont="1" applyFill="1" applyAlignment="1" applyProtection="1">
      <alignment horizontal="left" vertical="top" wrapText="1"/>
      <protection/>
    </xf>
    <xf numFmtId="0" fontId="18" fillId="43" borderId="0" xfId="71" applyFont="1" applyFill="1" applyAlignment="1" applyProtection="1">
      <alignment horizontal="justify" vertical="top" wrapText="1"/>
      <protection/>
    </xf>
    <xf numFmtId="0" fontId="17" fillId="43" borderId="0" xfId="71" applyNumberFormat="1" applyFont="1" applyFill="1" applyBorder="1" applyAlignment="1" applyProtection="1">
      <alignment vertical="top" wrapText="1"/>
      <protection/>
    </xf>
    <xf numFmtId="0" fontId="12" fillId="43" borderId="0" xfId="71" applyNumberFormat="1" applyFont="1" applyFill="1" applyBorder="1" applyAlignment="1" applyProtection="1">
      <alignment vertical="top" wrapText="1"/>
      <protection/>
    </xf>
    <xf numFmtId="0" fontId="32" fillId="43" borderId="0" xfId="0" applyFont="1" applyFill="1" applyBorder="1" applyAlignment="1" applyProtection="1">
      <alignment horizontal="left" vertical="top" wrapText="1"/>
      <protection/>
    </xf>
    <xf numFmtId="0" fontId="71" fillId="50" borderId="0" xfId="0" applyFont="1" applyFill="1" applyBorder="1" applyAlignment="1" applyProtection="1">
      <alignment horizontal="left"/>
      <protection/>
    </xf>
    <xf numFmtId="0" fontId="71" fillId="50" borderId="47" xfId="0" applyFont="1" applyFill="1" applyBorder="1" applyAlignment="1" applyProtection="1">
      <alignment horizontal="left"/>
      <protection/>
    </xf>
    <xf numFmtId="0" fontId="72" fillId="50" borderId="72" xfId="0" applyFont="1" applyFill="1" applyBorder="1" applyAlignment="1" applyProtection="1">
      <alignment horizontal="center" vertical="center" textRotation="90"/>
      <protection/>
    </xf>
    <xf numFmtId="0" fontId="72" fillId="50" borderId="88" xfId="0" applyFont="1" applyFill="1" applyBorder="1" applyAlignment="1" applyProtection="1">
      <alignment horizontal="center" vertical="center" textRotation="90"/>
      <protection/>
    </xf>
    <xf numFmtId="0" fontId="70" fillId="41" borderId="26" xfId="0" applyFont="1" applyFill="1" applyBorder="1" applyAlignment="1" applyProtection="1">
      <alignment horizontal="center"/>
      <protection locked="0"/>
    </xf>
    <xf numFmtId="0" fontId="70" fillId="50" borderId="90" xfId="0" applyFont="1" applyFill="1" applyBorder="1" applyAlignment="1" applyProtection="1">
      <alignment horizontal="left"/>
      <protection/>
    </xf>
    <xf numFmtId="0" fontId="70" fillId="50" borderId="94" xfId="0" applyFont="1" applyFill="1" applyBorder="1" applyAlignment="1" applyProtection="1">
      <alignment horizontal="left"/>
      <protection/>
    </xf>
    <xf numFmtId="0" fontId="70" fillId="50" borderId="91" xfId="0" applyFont="1" applyFill="1" applyBorder="1" applyAlignment="1" applyProtection="1">
      <alignment horizontal="left"/>
      <protection/>
    </xf>
    <xf numFmtId="0" fontId="70" fillId="50" borderId="95" xfId="0" applyFont="1" applyFill="1" applyBorder="1" applyAlignment="1" applyProtection="1">
      <alignment horizontal="left"/>
      <protection/>
    </xf>
    <xf numFmtId="0" fontId="32" fillId="43" borderId="0" xfId="0" applyFont="1" applyFill="1" applyBorder="1" applyAlignment="1" applyProtection="1" quotePrefix="1">
      <alignment horizontal="left" vertical="top" wrapText="1"/>
      <protection/>
    </xf>
    <xf numFmtId="0" fontId="70" fillId="50" borderId="78" xfId="0" applyFont="1" applyFill="1" applyBorder="1" applyAlignment="1" applyProtection="1">
      <alignment horizontal="left"/>
      <protection/>
    </xf>
    <xf numFmtId="0" fontId="70" fillId="50" borderId="52" xfId="0" applyFont="1" applyFill="1" applyBorder="1" applyAlignment="1" applyProtection="1">
      <alignment horizontal="left"/>
      <protection/>
    </xf>
    <xf numFmtId="0" fontId="72" fillId="50" borderId="96" xfId="0" applyFont="1" applyFill="1" applyBorder="1" applyAlignment="1" applyProtection="1">
      <alignment horizontal="right" vertical="top" indent="1"/>
      <protection/>
    </xf>
    <xf numFmtId="0" fontId="72" fillId="50" borderId="97" xfId="0" applyFont="1" applyFill="1" applyBorder="1" applyAlignment="1" applyProtection="1">
      <alignment horizontal="right" vertical="top" indent="1"/>
      <protection/>
    </xf>
    <xf numFmtId="0" fontId="33" fillId="43" borderId="0" xfId="0" applyFont="1" applyFill="1" applyBorder="1" applyAlignment="1" applyProtection="1">
      <alignment horizontal="left" vertical="top" wrapText="1"/>
      <protection/>
    </xf>
    <xf numFmtId="0" fontId="70" fillId="50" borderId="25" xfId="0" applyFont="1" applyFill="1" applyBorder="1" applyAlignment="1" applyProtection="1">
      <alignment horizontal="left"/>
      <protection/>
    </xf>
    <xf numFmtId="0" fontId="70" fillId="50" borderId="50" xfId="0" applyFont="1" applyFill="1" applyBorder="1" applyAlignment="1" applyProtection="1">
      <alignment horizontal="left"/>
      <protection/>
    </xf>
    <xf numFmtId="0" fontId="70" fillId="50" borderId="20" xfId="0" applyFont="1" applyFill="1" applyBorder="1" applyAlignment="1" applyProtection="1">
      <alignment horizontal="left"/>
      <protection/>
    </xf>
    <xf numFmtId="0" fontId="70" fillId="50" borderId="41" xfId="0" applyFont="1" applyFill="1" applyBorder="1" applyAlignment="1" applyProtection="1">
      <alignment horizontal="left"/>
      <protection/>
    </xf>
    <xf numFmtId="0" fontId="77" fillId="54" borderId="0" xfId="0" applyFont="1" applyFill="1" applyBorder="1" applyAlignment="1" applyProtection="1">
      <alignment horizontal="center" vertical="center"/>
      <protection/>
    </xf>
    <xf numFmtId="0" fontId="76" fillId="54" borderId="54" xfId="0" applyFont="1" applyFill="1" applyBorder="1" applyAlignment="1" applyProtection="1">
      <alignment horizontal="center" vertical="center"/>
      <protection/>
    </xf>
    <xf numFmtId="0" fontId="76" fillId="54" borderId="55" xfId="0" applyFont="1" applyFill="1" applyBorder="1" applyAlignment="1" applyProtection="1">
      <alignment horizontal="center" vertical="center"/>
      <protection/>
    </xf>
    <xf numFmtId="0" fontId="32" fillId="43" borderId="78" xfId="0" applyFont="1" applyFill="1" applyBorder="1" applyAlignment="1" applyProtection="1" quotePrefix="1">
      <alignment horizontal="left" vertical="top" wrapText="1"/>
      <protection/>
    </xf>
    <xf numFmtId="0" fontId="76" fillId="54" borderId="74" xfId="0" applyFont="1" applyFill="1" applyBorder="1" applyAlignment="1" applyProtection="1">
      <alignment horizontal="center" vertical="center" wrapText="1"/>
      <protection/>
    </xf>
    <xf numFmtId="0" fontId="76" fillId="54" borderId="79" xfId="0" applyFont="1" applyFill="1" applyBorder="1" applyAlignment="1" applyProtection="1">
      <alignment horizontal="center" vertical="center" wrapText="1"/>
      <protection/>
    </xf>
    <xf numFmtId="0" fontId="76" fillId="54" borderId="74" xfId="0" applyFont="1" applyFill="1" applyBorder="1" applyAlignment="1" applyProtection="1">
      <alignment horizontal="center" vertical="center"/>
      <protection/>
    </xf>
    <xf numFmtId="0" fontId="76" fillId="54" borderId="79" xfId="0" applyFont="1" applyFill="1" applyBorder="1" applyAlignment="1" applyProtection="1">
      <alignment horizontal="center" vertical="center"/>
      <protection/>
    </xf>
    <xf numFmtId="0" fontId="76" fillId="54" borderId="75" xfId="0" applyFont="1" applyFill="1" applyBorder="1" applyAlignment="1" applyProtection="1">
      <alignment horizontal="center" vertical="center" wrapText="1"/>
      <protection/>
    </xf>
    <xf numFmtId="0" fontId="76" fillId="54" borderId="98" xfId="0" applyFont="1" applyFill="1" applyBorder="1" applyAlignment="1" applyProtection="1">
      <alignment horizontal="center" vertical="center" wrapText="1"/>
      <protection/>
    </xf>
    <xf numFmtId="0" fontId="76" fillId="54" borderId="30" xfId="0" applyFont="1" applyFill="1" applyBorder="1" applyAlignment="1" applyProtection="1">
      <alignment horizontal="center" vertical="center"/>
      <protection/>
    </xf>
    <xf numFmtId="0" fontId="76" fillId="54" borderId="35" xfId="0" applyFont="1" applyFill="1" applyBorder="1" applyAlignment="1" applyProtection="1">
      <alignment horizontal="center" vertical="center"/>
      <protection/>
    </xf>
    <xf numFmtId="0" fontId="76" fillId="54" borderId="36" xfId="0" applyFont="1" applyFill="1" applyBorder="1" applyAlignment="1" applyProtection="1">
      <alignment horizontal="center" vertical="center"/>
      <protection/>
    </xf>
    <xf numFmtId="0" fontId="76" fillId="54" borderId="76" xfId="0" applyFont="1" applyFill="1" applyBorder="1" applyAlignment="1" applyProtection="1">
      <alignment horizontal="center" vertical="center"/>
      <protection/>
    </xf>
    <xf numFmtId="0" fontId="13" fillId="56" borderId="0" xfId="71" applyFont="1" applyFill="1" applyAlignment="1" applyProtection="1">
      <alignment vertical="top" wrapText="1"/>
      <protection/>
    </xf>
    <xf numFmtId="0" fontId="72" fillId="52" borderId="73" xfId="0" applyFont="1" applyFill="1" applyBorder="1" applyAlignment="1" applyProtection="1">
      <alignment horizontal="center" vertical="center"/>
      <protection/>
    </xf>
    <xf numFmtId="0" fontId="72" fillId="52" borderId="99" xfId="0" applyFont="1" applyFill="1" applyBorder="1" applyAlignment="1" applyProtection="1">
      <alignment horizontal="center" vertical="center"/>
      <protection/>
    </xf>
  </cellXfs>
  <cellStyles count="6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5x indented GHG Textfiels" xfId="27"/>
    <cellStyle name="60% - akcent 1" xfId="28"/>
    <cellStyle name="60% - akcent 2" xfId="29"/>
    <cellStyle name="60% - akcent 3" xfId="30"/>
    <cellStyle name="60% - akcent 4" xfId="31"/>
    <cellStyle name="60% - akcent 5" xfId="32"/>
    <cellStyle name="60% - akcent 6" xfId="33"/>
    <cellStyle name="Accent1" xfId="34"/>
    <cellStyle name="Accent2" xfId="35"/>
    <cellStyle name="Accent3" xfId="36"/>
    <cellStyle name="Accent4" xfId="37"/>
    <cellStyle name="Accent5" xfId="38"/>
    <cellStyle name="Accent6" xfId="39"/>
    <cellStyle name="Akcent 1" xfId="40"/>
    <cellStyle name="Akcent 2" xfId="41"/>
    <cellStyle name="Akcent 3" xfId="42"/>
    <cellStyle name="Akcent 4" xfId="43"/>
    <cellStyle name="Akcent 5" xfId="44"/>
    <cellStyle name="Akcent 6" xfId="45"/>
    <cellStyle name="Bad" xfId="46"/>
    <cellStyle name="Check Cell" xfId="47"/>
    <cellStyle name="Dane wejściowe" xfId="48"/>
    <cellStyle name="Dane wyjściowe" xfId="49"/>
    <cellStyle name="Dobre" xfId="50"/>
    <cellStyle name="Comma" xfId="51"/>
    <cellStyle name="Comma [0]" xfId="52"/>
    <cellStyle name="Good" xfId="53"/>
    <cellStyle name="Heading 1" xfId="54"/>
    <cellStyle name="Heading 2" xfId="55"/>
    <cellStyle name="Heading 3" xfId="56"/>
    <cellStyle name="Heading 4" xfId="57"/>
    <cellStyle name="Hyperlink" xfId="58"/>
    <cellStyle name="Komórka połączona" xfId="59"/>
    <cellStyle name="Komórka zaznaczona" xfId="60"/>
    <cellStyle name="Linked Cell" xfId="61"/>
    <cellStyle name="Nagłówek 1" xfId="62"/>
    <cellStyle name="Nagłówek 2" xfId="63"/>
    <cellStyle name="Nagłówek 3" xfId="64"/>
    <cellStyle name="Nagłówek 4" xfId="65"/>
    <cellStyle name="Neutralne" xfId="66"/>
    <cellStyle name="Note" xfId="67"/>
    <cellStyle name="Obliczenia" xfId="68"/>
    <cellStyle name="Followed Hyperlink" xfId="69"/>
    <cellStyle name="Percent" xfId="70"/>
    <cellStyle name="Standard 2" xfId="71"/>
    <cellStyle name="Standard_Outline NIMs template 10-09-30" xfId="72"/>
    <cellStyle name="Suma" xfId="73"/>
    <cellStyle name="Tekst objaśnienia" xfId="74"/>
    <cellStyle name="Tekst ostrzeżenia" xfId="75"/>
    <cellStyle name="Title" xfId="76"/>
    <cellStyle name="Tytuł" xfId="77"/>
    <cellStyle name="Uwaga" xfId="78"/>
    <cellStyle name="Currency" xfId="79"/>
    <cellStyle name="Currency [0]" xfId="80"/>
    <cellStyle name="Złe" xfId="81"/>
    <cellStyle name="Обычный_CRF2002 (1)" xfId="82"/>
  </cellStyles>
  <dxfs count="29">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dxf/>
    <dxf>
      <fill>
        <patternFill patternType="lightUp">
          <bgColor indexed="65"/>
        </patternFill>
      </fill>
    </dxf>
    <dxf>
      <fill>
        <patternFill>
          <bgColor rgb="FFCCFFCC"/>
        </patternFill>
      </fill>
    </dxf>
    <dxf>
      <fill>
        <patternFill>
          <bgColor rgb="FFFF99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monitoring/index_en.htm" TargetMode="External" /><Relationship Id="rId3" Type="http://schemas.openxmlformats.org/officeDocument/2006/relationships/hyperlink" Target="http://ec.europa.eu/clima/documentation/ets/docs/decision_benchmarking_15_dec_en.pdf."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news/articles/news_2011121401_en.htm" TargetMode="External" /><Relationship Id="rId6" Type="http://schemas.openxmlformats.org/officeDocument/2006/relationships/hyperlink" Target="http://eur-lex.europa.eu/LexUriServ/LexUriServ.do?uri=OJ:L:2012:181:0030:0104:EN:PDF" TargetMode="External" /><Relationship Id="rId7" Type="http://schemas.openxmlformats.org/officeDocument/2006/relationships/hyperlink" Target="http://ec.europa.eu/clima/policies/ets/monitoring/documentation_en.htm" TargetMode="External" /><Relationship Id="rId8" Type="http://schemas.openxmlformats.org/officeDocument/2006/relationships/hyperlink" Target="http://ec.europa.eu/clima/policies/ets/index_en.htm" TargetMode="Externa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EN:PDF" TargetMode="External" /><Relationship Id="rId2" Type="http://schemas.openxmlformats.org/officeDocument/2006/relationships/comments" Target="../comments6.xml" /><Relationship Id="rId3"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M77"/>
  <sheetViews>
    <sheetView zoomScaleSheetLayoutView="100" zoomScalePageLayoutView="0" workbookViewId="0" topLeftCell="A4">
      <selection activeCell="B59" sqref="B59:L59"/>
    </sheetView>
  </sheetViews>
  <sheetFormatPr defaultColWidth="11.421875" defaultRowHeight="15"/>
  <cols>
    <col min="1" max="2" width="4.7109375" style="4" customWidth="1"/>
    <col min="3" max="12" width="12.7109375" style="4" customWidth="1"/>
    <col min="13" max="13" width="4.7109375" style="4" customWidth="1"/>
    <col min="14" max="16384" width="11.421875" style="4" customWidth="1"/>
  </cols>
  <sheetData>
    <row r="1" spans="2:3" s="1" customFormat="1" ht="15.75" customHeight="1">
      <c r="B1" s="2"/>
      <c r="C1" s="3"/>
    </row>
    <row r="2" spans="2:10" ht="18">
      <c r="B2" s="296" t="str">
        <f>Translations!$B$7</f>
        <v>Wytyczne i warunki</v>
      </c>
      <c r="C2" s="296"/>
      <c r="D2" s="296"/>
      <c r="E2" s="296"/>
      <c r="F2" s="296"/>
      <c r="G2" s="296"/>
      <c r="H2" s="296"/>
      <c r="I2" s="296"/>
      <c r="J2" s="296"/>
    </row>
    <row r="3" spans="2:12" ht="12.75">
      <c r="B3" s="297"/>
      <c r="C3" s="297"/>
      <c r="D3" s="297"/>
      <c r="E3" s="297"/>
      <c r="F3" s="297"/>
      <c r="G3" s="297"/>
      <c r="H3" s="297"/>
      <c r="I3" s="297"/>
      <c r="J3" s="297"/>
      <c r="K3" s="297"/>
      <c r="L3" s="297"/>
    </row>
    <row r="4" spans="1:13" ht="51" customHeight="1">
      <c r="A4" s="5">
        <v>1</v>
      </c>
      <c r="B4" s="269" t="str">
        <f>Translations!$B$41</f>
        <v>Dyrektywa 2003/87/WE (zwana dalej: „dyrektywą EU ETS”) wymaga od prowadzących instalacje objęte unijnym systemem handlu uprawnieniami do emisji gazów cieplarnianych (EU ETS) posiadania ważnego zezwolenia na emisję gazów cieplarnianych wydanego przez właściwy organ oraz monitorowania i raportowania swoich emisji, a także poddawania raportów procesowi weryfikacji zgodnie z artykułem 15 Dyrektywy EU ETS i rozporządzeń na podstawie tego artykułu.</v>
      </c>
      <c r="C4" s="269"/>
      <c r="D4" s="269"/>
      <c r="E4" s="269"/>
      <c r="F4" s="269"/>
      <c r="G4" s="269"/>
      <c r="H4" s="269"/>
      <c r="I4" s="269"/>
      <c r="J4" s="269"/>
      <c r="K4" s="269"/>
      <c r="L4" s="269"/>
      <c r="M4" s="6"/>
    </row>
    <row r="5" spans="1:12" ht="12.75" customHeight="1">
      <c r="A5" s="5"/>
      <c r="B5" s="269" t="str">
        <f>Translations!$B$8</f>
        <v>Tekst Dyrektywy można pobrać z poniższego źródła:</v>
      </c>
      <c r="C5" s="269"/>
      <c r="D5" s="269"/>
      <c r="E5" s="269"/>
      <c r="F5" s="269"/>
      <c r="G5" s="269"/>
      <c r="H5" s="269"/>
      <c r="I5" s="269"/>
      <c r="J5" s="269"/>
      <c r="K5" s="269"/>
      <c r="L5" s="269"/>
    </row>
    <row r="6" spans="1:12" ht="12.75">
      <c r="A6" s="7"/>
      <c r="B6" s="292" t="str">
        <f>Translations!$B$9</f>
        <v>http://eur-lex.europa.eu/LexUriServ/LexUriServ.do?uri=CONSLEG:2003L0087:20090625:EN:PDF</v>
      </c>
      <c r="C6" s="292"/>
      <c r="D6" s="292"/>
      <c r="E6" s="292"/>
      <c r="F6" s="292"/>
      <c r="G6" s="292"/>
      <c r="H6" s="292"/>
      <c r="I6" s="292"/>
      <c r="J6" s="292"/>
      <c r="K6" s="292"/>
      <c r="L6" s="293"/>
    </row>
    <row r="7" spans="1:12" ht="4.5" customHeight="1">
      <c r="A7" s="7"/>
      <c r="B7" s="8"/>
      <c r="C7" s="8"/>
      <c r="D7" s="8"/>
      <c r="E7" s="8"/>
      <c r="F7" s="8"/>
      <c r="G7" s="8"/>
      <c r="H7" s="8"/>
      <c r="I7" s="8"/>
      <c r="J7" s="8"/>
      <c r="K7" s="8"/>
      <c r="L7" s="9"/>
    </row>
    <row r="8" spans="1:12" ht="26.25" customHeight="1">
      <c r="A8" s="5">
        <v>2</v>
      </c>
      <c r="B8" s="269" t="str">
        <f>Translations!$B$10</f>
        <v>Rozporządzenie o monitorowaniu i raportowaniu (Rozporządzenie Komisji (EU) Nr 601/2012 z 21 czerwca 2012, nazywane dalej jako "MRR"), definiuje dodatkowe wymogi związane z monitorowaniem i raportowaniem. Rozporządzenie MRR można pobrać z następującego źródła:</v>
      </c>
      <c r="C8" s="269"/>
      <c r="D8" s="269"/>
      <c r="E8" s="269"/>
      <c r="F8" s="269"/>
      <c r="G8" s="269"/>
      <c r="H8" s="269"/>
      <c r="I8" s="269"/>
      <c r="J8" s="269"/>
      <c r="K8" s="269"/>
      <c r="L8" s="269"/>
    </row>
    <row r="9" spans="1:12" ht="12.75" customHeight="1">
      <c r="A9" s="5"/>
      <c r="B9" s="292" t="str">
        <f>Translations!$B$11</f>
        <v>http://eur-lex.europa.eu/LexUriServ/LexUriServ.do?uri=OJ:L:2012:181:0030:0104:EN:PDF</v>
      </c>
      <c r="C9" s="292"/>
      <c r="D9" s="292"/>
      <c r="E9" s="292"/>
      <c r="F9" s="292"/>
      <c r="G9" s="292"/>
      <c r="H9" s="292"/>
      <c r="I9" s="292"/>
      <c r="J9" s="292"/>
      <c r="K9" s="292"/>
      <c r="L9" s="293"/>
    </row>
    <row r="10" spans="1:12" ht="4.5" customHeight="1">
      <c r="A10" s="5"/>
      <c r="B10" s="8"/>
      <c r="C10" s="8"/>
      <c r="D10" s="8"/>
      <c r="E10" s="8"/>
      <c r="F10" s="8"/>
      <c r="G10" s="8"/>
      <c r="H10" s="8"/>
      <c r="I10" s="8"/>
      <c r="J10" s="8"/>
      <c r="K10" s="8"/>
      <c r="L10" s="9"/>
    </row>
    <row r="11" spans="1:12" ht="25.5" customHeight="1">
      <c r="A11" s="5">
        <v>3</v>
      </c>
      <c r="B11" s="295" t="str">
        <f>Translations!$B$42</f>
        <v>Ten plik stanowi narzędzie przygotowane przez służby KE w celu harmonizacji w przygotowywaniu oceny ryzyka zgodnie z artykułem 58(2) punkt (a) i artykułem 12(1) punkt (b) rozporządzenia MRR.</v>
      </c>
      <c r="C11" s="295"/>
      <c r="D11" s="295"/>
      <c r="E11" s="295"/>
      <c r="F11" s="295"/>
      <c r="G11" s="295"/>
      <c r="H11" s="295"/>
      <c r="I11" s="295"/>
      <c r="J11" s="295"/>
      <c r="K11" s="295"/>
      <c r="L11" s="295"/>
    </row>
    <row r="12" spans="1:12" ht="25.5" customHeight="1">
      <c r="A12" s="5"/>
      <c r="B12" s="295" t="str">
        <f>Translations!$B$46</f>
        <v>Wykorzystywanie tego narzędzia do przekazywania wyników oceny ryzyka jest nieobowiązkowe. Można korzystać z alternatywnych metod jeżeli są bardziej użyteczne. </v>
      </c>
      <c r="C12" s="295"/>
      <c r="D12" s="295"/>
      <c r="E12" s="295"/>
      <c r="F12" s="295"/>
      <c r="G12" s="295"/>
      <c r="H12" s="295"/>
      <c r="I12" s="295"/>
      <c r="J12" s="295"/>
      <c r="K12" s="295"/>
      <c r="L12" s="295"/>
    </row>
    <row r="13" spans="1:13" ht="12.75" customHeight="1">
      <c r="A13" s="5"/>
      <c r="B13" s="11"/>
      <c r="C13" s="10"/>
      <c r="D13" s="10"/>
      <c r="E13" s="10"/>
      <c r="F13" s="10"/>
      <c r="G13" s="10"/>
      <c r="H13" s="10"/>
      <c r="I13" s="10"/>
      <c r="J13" s="10"/>
      <c r="K13" s="10"/>
      <c r="L13" s="10"/>
      <c r="M13" s="6"/>
    </row>
    <row r="14" spans="1:12" ht="63.75" customHeight="1">
      <c r="A14" s="5"/>
      <c r="B14" s="289" t="str">
        <f>Translations!$B$43</f>
        <v>To jest finalna wersja opcjonalnego narzędzia do przygotowywania oceny ryzyka przez prowadzących instalacje zgodnie z artykułem 58(2) punkt (a) i artykułem 12(1) punkt (b) rozporządzenia MRR datowana na październik 2013.</v>
      </c>
      <c r="C14" s="290"/>
      <c r="D14" s="290"/>
      <c r="E14" s="290"/>
      <c r="F14" s="290"/>
      <c r="G14" s="290"/>
      <c r="H14" s="290"/>
      <c r="I14" s="290"/>
      <c r="J14" s="290"/>
      <c r="K14" s="290"/>
      <c r="L14" s="291"/>
    </row>
    <row r="15" spans="1:12" ht="12.75" customHeight="1">
      <c r="A15" s="5"/>
      <c r="B15" s="269"/>
      <c r="C15" s="269"/>
      <c r="D15" s="269"/>
      <c r="E15" s="269"/>
      <c r="F15" s="269"/>
      <c r="G15" s="269"/>
      <c r="H15" s="269"/>
      <c r="I15" s="269"/>
      <c r="J15" s="269"/>
      <c r="K15" s="269"/>
      <c r="L15" s="269"/>
    </row>
    <row r="16" spans="1:12" ht="12.75" customHeight="1">
      <c r="A16" s="5">
        <v>4</v>
      </c>
      <c r="B16" s="269" t="str">
        <f>Translations!$B$12</f>
        <v>Wszystkie przewodniki KE dotyczące Rozporządzenia o monitorowaniu i raportowaniu można pobrać z poniższego źródła:</v>
      </c>
      <c r="C16" s="269"/>
      <c r="D16" s="269"/>
      <c r="E16" s="269"/>
      <c r="F16" s="269"/>
      <c r="G16" s="269"/>
      <c r="H16" s="269"/>
      <c r="I16" s="269"/>
      <c r="J16" s="269"/>
      <c r="K16" s="269"/>
      <c r="L16" s="269"/>
    </row>
    <row r="17" spans="1:12" ht="12.75" customHeight="1">
      <c r="A17" s="5"/>
      <c r="B17" s="292" t="str">
        <f>Translations!$B$44</f>
        <v>http://ec.europa.eu/clima/policies/ets/monitoring/documentation_en.htm</v>
      </c>
      <c r="C17" s="292"/>
      <c r="D17" s="292"/>
      <c r="E17" s="292"/>
      <c r="F17" s="292"/>
      <c r="G17" s="292"/>
      <c r="H17" s="292"/>
      <c r="I17" s="292"/>
      <c r="J17" s="292"/>
      <c r="K17" s="292"/>
      <c r="L17" s="293"/>
    </row>
    <row r="19" spans="1:12" ht="15">
      <c r="A19" s="5">
        <v>5</v>
      </c>
      <c r="B19" s="294" t="s">
        <v>319</v>
      </c>
      <c r="C19" s="294"/>
      <c r="D19" s="294"/>
      <c r="E19" s="294"/>
      <c r="F19" s="294"/>
      <c r="G19" s="294"/>
      <c r="H19" s="294"/>
      <c r="I19" s="294"/>
      <c r="J19" s="294"/>
      <c r="K19" s="294"/>
      <c r="L19" s="294"/>
    </row>
    <row r="20" spans="1:12" ht="12.75">
      <c r="A20" s="5"/>
      <c r="B20" s="14" t="str">
        <f>Translations!$B$15</f>
        <v>Strony internetowe UE:</v>
      </c>
      <c r="C20" s="15"/>
      <c r="D20" s="15"/>
      <c r="E20" s="15"/>
      <c r="F20" s="15"/>
      <c r="G20" s="15"/>
      <c r="H20" s="15"/>
      <c r="I20" s="15"/>
      <c r="J20" s="15"/>
      <c r="K20" s="15"/>
      <c r="L20" s="16"/>
    </row>
    <row r="21" spans="1:12" ht="12.75">
      <c r="A21" s="5"/>
      <c r="B21" s="15" t="str">
        <f>Translations!$B$16</f>
        <v>Legislacja UE:</v>
      </c>
      <c r="C21" s="15"/>
      <c r="D21" s="287" t="str">
        <f>Translations!$B$17</f>
        <v>http://eur-lex.europa.eu/en/index.htm </v>
      </c>
      <c r="E21" s="288"/>
      <c r="F21" s="288"/>
      <c r="G21" s="288"/>
      <c r="H21" s="288"/>
      <c r="I21" s="288"/>
      <c r="J21" s="15"/>
      <c r="K21" s="15"/>
      <c r="L21" s="16"/>
    </row>
    <row r="22" spans="1:12" ht="12.75">
      <c r="A22" s="5"/>
      <c r="B22" s="15" t="str">
        <f>Translations!$B$18</f>
        <v>Ogólne informacje o EU ETS:</v>
      </c>
      <c r="C22" s="15"/>
      <c r="D22" s="286" t="str">
        <f>Translations!$B$19</f>
        <v>http://ec.europa.eu/clima/policies/ets/index_en.htm</v>
      </c>
      <c r="E22" s="286"/>
      <c r="F22" s="286"/>
      <c r="G22" s="286"/>
      <c r="H22" s="286"/>
      <c r="I22" s="286"/>
      <c r="J22" s="15"/>
      <c r="K22" s="15"/>
      <c r="L22" s="16"/>
    </row>
    <row r="23" spans="1:12" ht="12.75">
      <c r="A23" s="5"/>
      <c r="B23" s="15" t="str">
        <f>Translations!$B$20</f>
        <v>Monitorowanie i raportowanie w EU ETS: </v>
      </c>
      <c r="C23" s="15"/>
      <c r="D23" s="15"/>
      <c r="E23" s="15"/>
      <c r="F23" s="15"/>
      <c r="G23" s="15"/>
      <c r="H23" s="15"/>
      <c r="I23" s="15"/>
      <c r="J23" s="15"/>
      <c r="K23" s="15"/>
      <c r="L23" s="16"/>
    </row>
    <row r="24" spans="1:12" ht="12.75">
      <c r="A24" s="5"/>
      <c r="B24" s="15"/>
      <c r="C24" s="15"/>
      <c r="D24" s="287" t="str">
        <f>Translations!$B$13</f>
        <v>http://ec.europa.eu/clima/policies/ets/monitoring/index_en.htm</v>
      </c>
      <c r="E24" s="288"/>
      <c r="F24" s="288"/>
      <c r="G24" s="288"/>
      <c r="H24" s="288"/>
      <c r="I24" s="288"/>
      <c r="J24" s="15"/>
      <c r="K24" s="15"/>
      <c r="L24" s="16"/>
    </row>
    <row r="25" ht="12.75">
      <c r="B25" s="14" t="str">
        <f>Translations!$B$21</f>
        <v>Inne strony internetowe:</v>
      </c>
    </row>
    <row r="26" spans="2:12" ht="12.75">
      <c r="B26" s="255" t="str">
        <f>Translations!$B$22</f>
        <v>www.kobize.pl www.mos.gov.pl</v>
      </c>
      <c r="C26" s="255"/>
      <c r="D26" s="255"/>
      <c r="E26" s="255"/>
      <c r="F26" s="255"/>
      <c r="G26" s="255"/>
      <c r="H26" s="255"/>
      <c r="I26" s="255"/>
      <c r="J26" s="255"/>
      <c r="K26" s="255"/>
      <c r="L26" s="255"/>
    </row>
    <row r="27" spans="2:12" ht="12.75">
      <c r="B27" s="255"/>
      <c r="C27" s="255"/>
      <c r="D27" s="255"/>
      <c r="E27" s="255"/>
      <c r="F27" s="255"/>
      <c r="G27" s="255"/>
      <c r="H27" s="255"/>
      <c r="I27" s="255"/>
      <c r="J27" s="255"/>
      <c r="K27" s="255"/>
      <c r="L27" s="255"/>
    </row>
    <row r="28" spans="2:12" ht="12.75">
      <c r="B28" s="14" t="str">
        <f>Translations!$B$23</f>
        <v>Helpdesk:</v>
      </c>
      <c r="C28" s="17"/>
      <c r="D28" s="17"/>
      <c r="E28" s="17"/>
      <c r="F28" s="17"/>
      <c r="G28" s="17"/>
      <c r="H28" s="17"/>
      <c r="I28" s="17"/>
      <c r="J28" s="17"/>
      <c r="K28" s="17"/>
      <c r="L28" s="18"/>
    </row>
    <row r="29" spans="2:12" ht="38.25" customHeight="1">
      <c r="B29" s="255" t="str">
        <f>Translations!$B$24</f>
        <v>Pomoc techniczną udziela Zespoł Monitorowania i Weryfikacji Emisji KOBiZE:
Nr tel.: +48 22 56 96 525 do 529
Email: plany_monitorowania@kobize.pl</v>
      </c>
      <c r="C29" s="255"/>
      <c r="D29" s="255"/>
      <c r="E29" s="255"/>
      <c r="F29" s="255"/>
      <c r="G29" s="255"/>
      <c r="H29" s="255"/>
      <c r="I29" s="255"/>
      <c r="J29" s="255"/>
      <c r="K29" s="255"/>
      <c r="L29" s="255"/>
    </row>
    <row r="30" spans="2:12" ht="12.75">
      <c r="B30" s="255"/>
      <c r="C30" s="255"/>
      <c r="D30" s="255"/>
      <c r="E30" s="255"/>
      <c r="F30" s="255"/>
      <c r="G30" s="255"/>
      <c r="H30" s="255"/>
      <c r="I30" s="255"/>
      <c r="J30" s="255"/>
      <c r="K30" s="255"/>
      <c r="L30" s="255"/>
    </row>
    <row r="31" ht="25.5" customHeight="1"/>
    <row r="32" spans="1:12" ht="15.75" customHeight="1">
      <c r="A32" s="19">
        <v>6</v>
      </c>
      <c r="B32" s="267" t="str">
        <f>Translations!$B$25</f>
        <v>Jak korzystać z tego formularza:</v>
      </c>
      <c r="C32" s="267"/>
      <c r="D32" s="267"/>
      <c r="E32" s="267"/>
      <c r="F32" s="267"/>
      <c r="G32" s="267"/>
      <c r="H32" s="267"/>
      <c r="I32" s="267"/>
      <c r="J32" s="267"/>
      <c r="K32" s="267"/>
      <c r="L32" s="267"/>
    </row>
    <row r="33" spans="1:12" ht="51" customHeight="1">
      <c r="A33" s="5"/>
      <c r="B33" s="279" t="str">
        <f>Translations!$B$37</f>
        <v>Dla zabezpieczenia formuł przed przypadkowymi zmianami, które zwykle prowadzą do błędnych i mylących wyników, ogromne znaczenie ma to, aby NIE UŻYWAĆ funkcji KOPIUJ I WKLEJ.
Aby przenieść dane, należy najpierw skopiować je i wkleić, a następnie usunąć niepotrzebne dane w poprzednim (nieprawidłowym) miejscu.</v>
      </c>
      <c r="C33" s="280"/>
      <c r="D33" s="280"/>
      <c r="E33" s="280"/>
      <c r="F33" s="280"/>
      <c r="G33" s="280"/>
      <c r="H33" s="280"/>
      <c r="I33" s="280"/>
      <c r="J33" s="280"/>
      <c r="K33" s="280"/>
      <c r="L33" s="281"/>
    </row>
    <row r="34" spans="1:12" ht="12.75">
      <c r="A34" s="5"/>
      <c r="B34" s="282" t="str">
        <f>Translations!$B$26</f>
        <v>Legenda kolorów i czcionki:</v>
      </c>
      <c r="C34" s="282"/>
      <c r="D34" s="282"/>
      <c r="E34" s="282"/>
      <c r="F34" s="282"/>
      <c r="G34" s="282"/>
      <c r="H34" s="282"/>
      <c r="I34" s="282"/>
      <c r="J34" s="282"/>
      <c r="K34" s="282"/>
      <c r="L34" s="283"/>
    </row>
    <row r="35" spans="3:12" ht="12.75">
      <c r="C35" s="281" t="str">
        <f>Translations!$B$27</f>
        <v>Czarny tekst pogrubiony:</v>
      </c>
      <c r="D35" s="284"/>
      <c r="E35" s="269" t="str">
        <f>Translations!$B$28</f>
        <v>Jest to tekst podany w formularzu Komisji. Należy go zachować bez zmian.</v>
      </c>
      <c r="F35" s="269"/>
      <c r="G35" s="269"/>
      <c r="H35" s="269"/>
      <c r="I35" s="269"/>
      <c r="J35" s="269"/>
      <c r="K35" s="269"/>
      <c r="L35" s="275"/>
    </row>
    <row r="36" spans="3:12" ht="25.5" customHeight="1">
      <c r="C36" s="285" t="str">
        <f>Translations!$B$29</f>
        <v>Mniejszy tekst kursywą:</v>
      </c>
      <c r="D36" s="285"/>
      <c r="E36" s="269" t="str">
        <f>Translations!$B$30</f>
        <v>Ten tekst zawiera dodatkowe wyjaśnienia. Państwa członkowskie mogą dodawać dodatkowe wyjaśnienia w wersjach formularza dotyczących poszczególnych państw.</v>
      </c>
      <c r="F36" s="269"/>
      <c r="G36" s="269"/>
      <c r="H36" s="269"/>
      <c r="I36" s="269"/>
      <c r="J36" s="269"/>
      <c r="K36" s="269"/>
      <c r="L36" s="275"/>
    </row>
    <row r="37" spans="3:12" ht="12.75">
      <c r="C37" s="273"/>
      <c r="D37" s="274"/>
      <c r="E37" s="275" t="str">
        <f>Translations!$B$31</f>
        <v>Żółte pola oznaczają dane, które należy wprowadzić opcjonalnie.</v>
      </c>
      <c r="F37" s="270"/>
      <c r="G37" s="270"/>
      <c r="H37" s="270"/>
      <c r="I37" s="270"/>
      <c r="J37" s="270"/>
      <c r="K37" s="270"/>
      <c r="L37" s="270"/>
    </row>
    <row r="38" spans="3:12" ht="25.5" customHeight="1">
      <c r="C38" s="276"/>
      <c r="D38" s="277"/>
      <c r="E38" s="275" t="str">
        <f>Translations!$B$32</f>
        <v>W zielonych polach wyświetlane są automatycznie obliczone wyniki. Czerwony tekst oznacza komunikaty o błędach (brak danych itp.).</v>
      </c>
      <c r="F38" s="270"/>
      <c r="G38" s="270"/>
      <c r="H38" s="270"/>
      <c r="I38" s="270"/>
      <c r="J38" s="270"/>
      <c r="K38" s="270"/>
      <c r="L38" s="270"/>
    </row>
    <row r="39" spans="3:12" ht="25.5" customHeight="1">
      <c r="C39" s="278"/>
      <c r="D39" s="277"/>
      <c r="E39" s="275" t="str">
        <f>Translations!$B$33</f>
        <v>Zakreskowane pola wskazują na to, że wprowadzenie danych w innym polu sprawiło, że wprowadzenie danych w tych polach nie jest potrzebne </v>
      </c>
      <c r="F39" s="269"/>
      <c r="G39" s="269"/>
      <c r="H39" s="269"/>
      <c r="I39" s="269"/>
      <c r="J39" s="269"/>
      <c r="K39" s="269"/>
      <c r="L39" s="275"/>
    </row>
    <row r="40" spans="3:12" ht="25.5" customHeight="1">
      <c r="C40" s="268"/>
      <c r="D40" s="268"/>
      <c r="E40" s="269" t="str">
        <f>Translations!$B$34</f>
        <v>Szare pola powinny zostać wypełnione przez państwa członkowskie przed opublikowaniem wersji formularza dostosowanej do ich potrzeb.</v>
      </c>
      <c r="F40" s="270"/>
      <c r="G40" s="270"/>
      <c r="H40" s="270"/>
      <c r="I40" s="270"/>
      <c r="J40" s="270"/>
      <c r="K40" s="270"/>
      <c r="L40" s="270"/>
    </row>
    <row r="41" spans="3:12" ht="12.75">
      <c r="C41" s="271"/>
      <c r="D41" s="271"/>
      <c r="E41" s="269" t="str">
        <f>Translations!$B$35</f>
        <v>Pola jasnoszare zawierają elementy nawigacyjne i hiperłącza.</v>
      </c>
      <c r="F41" s="270"/>
      <c r="G41" s="270"/>
      <c r="H41" s="270"/>
      <c r="I41" s="270"/>
      <c r="J41" s="270"/>
      <c r="K41" s="270"/>
      <c r="L41" s="270"/>
    </row>
    <row r="43" spans="1:12" ht="51" customHeight="1">
      <c r="A43" s="5">
        <v>7</v>
      </c>
      <c r="B43" s="272" t="str">
        <f>Translations!$B$36</f>
        <v>Z wyjątkiem żółtych pól niniejszy formularz został zabezpieczony przed wprowadzaniem danych. Ze względu na przejrzystość nie ustawiono jednak hasła. Pozwala to na oglądanie wszystkich formuł. W przypadku korzystania z niniejszego pliku w celu wprowadzania danych zaleca się zachowanie zabezpieczeń. Arkusze powinny być niezabezpieczone wyłącznie przy sprawdzaniu poprawności formuł. Zaleca się wykonanie tej czynności w osobnym pliku.</v>
      </c>
      <c r="C43" s="270"/>
      <c r="D43" s="270"/>
      <c r="E43" s="270"/>
      <c r="F43" s="270"/>
      <c r="G43" s="270"/>
      <c r="H43" s="270"/>
      <c r="I43" s="270"/>
      <c r="J43" s="270"/>
      <c r="K43" s="270"/>
      <c r="L43" s="270"/>
    </row>
    <row r="44" spans="1:12" ht="51" customHeight="1">
      <c r="A44" s="5">
        <v>8</v>
      </c>
      <c r="B44" s="272" t="str">
        <f>Translations!$B$38</f>
        <v>Pola danych nie zostały zoptymalizowane pod kątem określonych formatów liczbowych i innych. Ochrona arkusza została jednak ograniczona, tak aby umożliwić korzystanie z własnych formatów. W szczególności można określić liczbę wyświetlanych miejsc po przecinku. Liczba miejsc jest w zasadzie niezależna od precyzji obliczeń. Zasadniczo opcja „Dokładność jak wyświetlono” w programie MS Excel powinna być wyłączona. Więcej szczegółów na ten temat można znaleźć w funkcji „Pomoc” programu MS Excel.</v>
      </c>
      <c r="C44" s="270"/>
      <c r="D44" s="270"/>
      <c r="E44" s="270"/>
      <c r="F44" s="270"/>
      <c r="G44" s="270"/>
      <c r="H44" s="270"/>
      <c r="I44" s="270"/>
      <c r="J44" s="270"/>
      <c r="K44" s="270"/>
      <c r="L44" s="270"/>
    </row>
    <row r="45" spans="1:12" ht="4.5" customHeight="1" thickBot="1">
      <c r="A45" s="21"/>
      <c r="B45" s="262"/>
      <c r="C45" s="263"/>
      <c r="D45" s="263"/>
      <c r="E45" s="263"/>
      <c r="F45" s="263"/>
      <c r="G45" s="263"/>
      <c r="H45" s="263"/>
      <c r="I45" s="263"/>
      <c r="J45" s="263"/>
      <c r="K45" s="263"/>
      <c r="L45" s="23"/>
    </row>
    <row r="46" spans="1:12" ht="89.25" customHeight="1" thickBot="1">
      <c r="A46" s="5">
        <v>9</v>
      </c>
      <c r="B46" s="264" t="str">
        <f>Translations!$B$39</f>
        <v>ZRZECZENIE SIĘ ODPOWIEDZIALNOŚCI: Wszystkie formuły opracowano starannie i dokładnie, jednak nie można całkowicie wykluczyć błędów.
Jak wspomniano powyżej, dla celów sprawdzania poprawności obliczeń zapewniono pełną przejrzystość. Autorzy niniejszego pliku i Komisja Europejska nie ponoszą odpowiedzialności za ewentualne szkody wynikłe z nieprawidłowych lub mylących wyników uzyskanych obliczeń. 
Pełną odpowiedzialność za przekazanie właściwemu organowi prawidłowych danych ponosi użytkownik niniejszego pliku (tj. prowadzący instalację w ramach EU ETS).</v>
      </c>
      <c r="C46" s="265"/>
      <c r="D46" s="265"/>
      <c r="E46" s="265"/>
      <c r="F46" s="265"/>
      <c r="G46" s="265"/>
      <c r="H46" s="265"/>
      <c r="I46" s="265"/>
      <c r="J46" s="265"/>
      <c r="K46" s="265"/>
      <c r="L46" s="266"/>
    </row>
    <row r="48" spans="1:12" ht="15.75">
      <c r="A48" s="5">
        <v>10</v>
      </c>
      <c r="B48" s="267" t="str">
        <f>Translations!$B$40</f>
        <v>Poniżej podano wytyczne dotyczące poszczególnych państw członkowskich:</v>
      </c>
      <c r="C48" s="267"/>
      <c r="D48" s="267"/>
      <c r="E48" s="267"/>
      <c r="F48" s="267"/>
      <c r="G48" s="267"/>
      <c r="H48" s="267"/>
      <c r="I48" s="267"/>
      <c r="J48" s="267"/>
      <c r="K48" s="267"/>
      <c r="L48" s="267"/>
    </row>
    <row r="49" spans="2:12" ht="12.75">
      <c r="B49" s="332" t="s">
        <v>412</v>
      </c>
      <c r="C49" s="332"/>
      <c r="D49" s="332"/>
      <c r="E49" s="332"/>
      <c r="F49" s="332"/>
      <c r="G49" s="332"/>
      <c r="H49" s="332"/>
      <c r="I49" s="332"/>
      <c r="J49" s="332"/>
      <c r="K49" s="332"/>
      <c r="L49" s="332"/>
    </row>
    <row r="50" spans="2:12" ht="12.75">
      <c r="B50" s="255"/>
      <c r="C50" s="255"/>
      <c r="D50" s="255"/>
      <c r="E50" s="255"/>
      <c r="F50" s="255"/>
      <c r="G50" s="255"/>
      <c r="H50" s="255"/>
      <c r="I50" s="255"/>
      <c r="J50" s="255"/>
      <c r="K50" s="255"/>
      <c r="L50" s="255"/>
    </row>
    <row r="51" spans="2:12" ht="12.75">
      <c r="B51" s="255"/>
      <c r="C51" s="255"/>
      <c r="D51" s="255"/>
      <c r="E51" s="255"/>
      <c r="F51" s="255"/>
      <c r="G51" s="255"/>
      <c r="H51" s="255"/>
      <c r="I51" s="255"/>
      <c r="J51" s="255"/>
      <c r="K51" s="255"/>
      <c r="L51" s="255"/>
    </row>
    <row r="52" spans="2:12" ht="12.75">
      <c r="B52" s="255"/>
      <c r="C52" s="255"/>
      <c r="D52" s="255"/>
      <c r="E52" s="255"/>
      <c r="F52" s="255"/>
      <c r="G52" s="255"/>
      <c r="H52" s="255"/>
      <c r="I52" s="255"/>
      <c r="J52" s="255"/>
      <c r="K52" s="255"/>
      <c r="L52" s="255"/>
    </row>
    <row r="53" spans="2:12" ht="12.75">
      <c r="B53" s="255"/>
      <c r="C53" s="255"/>
      <c r="D53" s="255"/>
      <c r="E53" s="255"/>
      <c r="F53" s="255"/>
      <c r="G53" s="255"/>
      <c r="H53" s="255"/>
      <c r="I53" s="255"/>
      <c r="J53" s="255"/>
      <c r="K53" s="255"/>
      <c r="L53" s="255"/>
    </row>
    <row r="54" spans="2:12" ht="12.75">
      <c r="B54" s="255"/>
      <c r="C54" s="255"/>
      <c r="D54" s="255"/>
      <c r="E54" s="255"/>
      <c r="F54" s="255"/>
      <c r="G54" s="255"/>
      <c r="H54" s="255"/>
      <c r="I54" s="255"/>
      <c r="J54" s="255"/>
      <c r="K54" s="255"/>
      <c r="L54" s="255"/>
    </row>
    <row r="55" spans="2:12" ht="12.75">
      <c r="B55" s="255"/>
      <c r="C55" s="255"/>
      <c r="D55" s="255"/>
      <c r="E55" s="255"/>
      <c r="F55" s="255"/>
      <c r="G55" s="255"/>
      <c r="H55" s="255"/>
      <c r="I55" s="255"/>
      <c r="J55" s="255"/>
      <c r="K55" s="255"/>
      <c r="L55" s="255"/>
    </row>
    <row r="56" spans="2:12" ht="12.75">
      <c r="B56" s="255"/>
      <c r="C56" s="255"/>
      <c r="D56" s="255"/>
      <c r="E56" s="255"/>
      <c r="F56" s="255"/>
      <c r="G56" s="255"/>
      <c r="H56" s="255"/>
      <c r="I56" s="255"/>
      <c r="J56" s="255"/>
      <c r="K56" s="255"/>
      <c r="L56" s="255"/>
    </row>
    <row r="57" spans="2:12" ht="12.75">
      <c r="B57" s="255"/>
      <c r="C57" s="255"/>
      <c r="D57" s="255"/>
      <c r="E57" s="255"/>
      <c r="F57" s="255"/>
      <c r="G57" s="255"/>
      <c r="H57" s="255"/>
      <c r="I57" s="255"/>
      <c r="J57" s="255"/>
      <c r="K57" s="255"/>
      <c r="L57" s="255"/>
    </row>
    <row r="58" spans="2:12" ht="12.75">
      <c r="B58" s="255"/>
      <c r="C58" s="255"/>
      <c r="D58" s="255"/>
      <c r="E58" s="255"/>
      <c r="F58" s="255"/>
      <c r="G58" s="255"/>
      <c r="H58" s="255"/>
      <c r="I58" s="255"/>
      <c r="J58" s="255"/>
      <c r="K58" s="255"/>
      <c r="L58" s="255"/>
    </row>
    <row r="59" spans="2:12" ht="12.75">
      <c r="B59" s="332"/>
      <c r="C59" s="332"/>
      <c r="D59" s="332"/>
      <c r="E59" s="332"/>
      <c r="F59" s="332"/>
      <c r="G59" s="332"/>
      <c r="H59" s="332"/>
      <c r="I59" s="332"/>
      <c r="J59" s="332"/>
      <c r="K59" s="332"/>
      <c r="L59" s="332"/>
    </row>
    <row r="60" spans="2:12" ht="12.75">
      <c r="B60" s="255"/>
      <c r="C60" s="255"/>
      <c r="D60" s="255"/>
      <c r="E60" s="255"/>
      <c r="F60" s="255"/>
      <c r="G60" s="255"/>
      <c r="H60" s="255"/>
      <c r="I60" s="255"/>
      <c r="J60" s="255"/>
      <c r="K60" s="255"/>
      <c r="L60" s="255"/>
    </row>
    <row r="61" spans="2:12" ht="12.75">
      <c r="B61" s="255"/>
      <c r="C61" s="255"/>
      <c r="D61" s="255"/>
      <c r="E61" s="255"/>
      <c r="F61" s="255"/>
      <c r="G61" s="255"/>
      <c r="H61" s="255"/>
      <c r="I61" s="255"/>
      <c r="J61" s="255"/>
      <c r="K61" s="255"/>
      <c r="L61" s="255"/>
    </row>
    <row r="62" spans="2:12" ht="12.75">
      <c r="B62" s="255"/>
      <c r="C62" s="255"/>
      <c r="D62" s="255"/>
      <c r="E62" s="255"/>
      <c r="F62" s="255"/>
      <c r="G62" s="255"/>
      <c r="H62" s="255"/>
      <c r="I62" s="255"/>
      <c r="J62" s="255"/>
      <c r="K62" s="255"/>
      <c r="L62" s="255"/>
    </row>
    <row r="63" spans="2:12" ht="12.75">
      <c r="B63" s="255"/>
      <c r="C63" s="255"/>
      <c r="D63" s="255"/>
      <c r="E63" s="255"/>
      <c r="F63" s="255"/>
      <c r="G63" s="255"/>
      <c r="H63" s="255"/>
      <c r="I63" s="255"/>
      <c r="J63" s="255"/>
      <c r="K63" s="255"/>
      <c r="L63" s="255"/>
    </row>
    <row r="64" spans="2:12" ht="12.75">
      <c r="B64" s="255"/>
      <c r="C64" s="255"/>
      <c r="D64" s="255"/>
      <c r="E64" s="255"/>
      <c r="F64" s="255"/>
      <c r="G64" s="255"/>
      <c r="H64" s="255"/>
      <c r="I64" s="255"/>
      <c r="J64" s="255"/>
      <c r="K64" s="255"/>
      <c r="L64" s="255"/>
    </row>
    <row r="65" spans="2:12" ht="12.75">
      <c r="B65" s="255"/>
      <c r="C65" s="255"/>
      <c r="D65" s="255"/>
      <c r="E65" s="255"/>
      <c r="F65" s="255"/>
      <c r="G65" s="255"/>
      <c r="H65" s="255"/>
      <c r="I65" s="255"/>
      <c r="J65" s="255"/>
      <c r="K65" s="255"/>
      <c r="L65" s="255"/>
    </row>
    <row r="66" spans="2:12" ht="12.75">
      <c r="B66" s="255"/>
      <c r="C66" s="255"/>
      <c r="D66" s="255"/>
      <c r="E66" s="255"/>
      <c r="F66" s="255"/>
      <c r="G66" s="255"/>
      <c r="H66" s="255"/>
      <c r="I66" s="255"/>
      <c r="J66" s="255"/>
      <c r="K66" s="255"/>
      <c r="L66" s="255"/>
    </row>
    <row r="67" spans="2:12" ht="12.75">
      <c r="B67" s="255"/>
      <c r="C67" s="255"/>
      <c r="D67" s="255"/>
      <c r="E67" s="255"/>
      <c r="F67" s="255"/>
      <c r="G67" s="255"/>
      <c r="H67" s="255"/>
      <c r="I67" s="255"/>
      <c r="J67" s="255"/>
      <c r="K67" s="255"/>
      <c r="L67" s="255"/>
    </row>
    <row r="68" spans="2:12" ht="12.75">
      <c r="B68" s="255"/>
      <c r="C68" s="255"/>
      <c r="D68" s="255"/>
      <c r="E68" s="255"/>
      <c r="F68" s="255"/>
      <c r="G68" s="255"/>
      <c r="H68" s="255"/>
      <c r="I68" s="255"/>
      <c r="J68" s="255"/>
      <c r="K68" s="255"/>
      <c r="L68" s="255"/>
    </row>
    <row r="69" spans="2:12" ht="12.75">
      <c r="B69" s="255"/>
      <c r="C69" s="255"/>
      <c r="D69" s="255"/>
      <c r="E69" s="255"/>
      <c r="F69" s="255"/>
      <c r="G69" s="255"/>
      <c r="H69" s="255"/>
      <c r="I69" s="255"/>
      <c r="J69" s="255"/>
      <c r="K69" s="255"/>
      <c r="L69" s="255"/>
    </row>
    <row r="70" spans="2:12" ht="12.75">
      <c r="B70" s="255"/>
      <c r="C70" s="255"/>
      <c r="D70" s="255"/>
      <c r="E70" s="255"/>
      <c r="F70" s="255"/>
      <c r="G70" s="255"/>
      <c r="H70" s="255"/>
      <c r="I70" s="255"/>
      <c r="J70" s="255"/>
      <c r="K70" s="255"/>
      <c r="L70" s="255"/>
    </row>
    <row r="73" spans="1:2" s="1" customFormat="1" ht="13.5" thickBot="1">
      <c r="A73" s="5">
        <v>11</v>
      </c>
      <c r="B73" s="24" t="str">
        <f>Translations!$B$2</f>
        <v>Informacja na temat wersji formularza:</v>
      </c>
    </row>
    <row r="74" spans="2:9" s="1" customFormat="1" ht="12.75">
      <c r="B74" s="259" t="str">
        <f>Translations!$B$3</f>
        <v>Formularz udostępniony przez:</v>
      </c>
      <c r="C74" s="260"/>
      <c r="D74" s="260"/>
      <c r="E74" s="261"/>
      <c r="F74" s="25" t="str">
        <f>VersionDocumentation!B4</f>
        <v>Poland</v>
      </c>
      <c r="G74" s="26"/>
      <c r="H74" s="26"/>
      <c r="I74" s="27"/>
    </row>
    <row r="75" spans="2:9" s="1" customFormat="1" ht="12.75">
      <c r="B75" s="252" t="str">
        <f>Translations!$B$4</f>
        <v>Data publikacji:</v>
      </c>
      <c r="C75" s="253"/>
      <c r="D75" s="253"/>
      <c r="E75" s="254"/>
      <c r="F75" s="28">
        <f>VersionDocumentation!B3</f>
        <v>41667</v>
      </c>
      <c r="G75" s="29"/>
      <c r="H75" s="29"/>
      <c r="I75" s="30"/>
    </row>
    <row r="76" spans="2:9" s="1" customFormat="1" ht="12.75">
      <c r="B76" s="252" t="str">
        <f>Translations!$B$5</f>
        <v>Wersja językowa:</v>
      </c>
      <c r="C76" s="253"/>
      <c r="D76" s="253"/>
      <c r="E76" s="254"/>
      <c r="F76" s="31" t="str">
        <f>VersionDocumentation!B5</f>
        <v>Polski</v>
      </c>
      <c r="G76" s="29"/>
      <c r="H76" s="29"/>
      <c r="I76" s="30"/>
    </row>
    <row r="77" spans="2:9" s="1" customFormat="1" ht="13.5" thickBot="1">
      <c r="B77" s="256" t="str">
        <f>Translations!$B$6</f>
        <v>Referencyjna nazwa pliku:</v>
      </c>
      <c r="C77" s="257"/>
      <c r="D77" s="257"/>
      <c r="E77" s="258"/>
      <c r="F77" s="32" t="str">
        <f>VersionDocumentation!C3</f>
        <v>narzędzie_ocena_ryzyka_PL_pl_280114.xls</v>
      </c>
      <c r="G77" s="33"/>
      <c r="H77" s="33"/>
      <c r="I77" s="34"/>
    </row>
    <row r="78" s="1" customFormat="1" ht="12.75"/>
  </sheetData>
  <sheetProtection sheet="1" objects="1" scenarios="1" formatCells="0" formatColumns="0" formatRows="0"/>
  <mergeCells count="69">
    <mergeCell ref="B12:L12"/>
    <mergeCell ref="B2:J2"/>
    <mergeCell ref="B3:L3"/>
    <mergeCell ref="B4:L4"/>
    <mergeCell ref="B5:L5"/>
    <mergeCell ref="B6:L6"/>
    <mergeCell ref="B8:L8"/>
    <mergeCell ref="B9:L9"/>
    <mergeCell ref="B11:L11"/>
    <mergeCell ref="B14:L14"/>
    <mergeCell ref="B15:L15"/>
    <mergeCell ref="B16:L16"/>
    <mergeCell ref="B17:L17"/>
    <mergeCell ref="B19:L19"/>
    <mergeCell ref="D21:I21"/>
    <mergeCell ref="D22:I22"/>
    <mergeCell ref="D24:I24"/>
    <mergeCell ref="B26:L26"/>
    <mergeCell ref="B27:L27"/>
    <mergeCell ref="B29:L29"/>
    <mergeCell ref="B30:L30"/>
    <mergeCell ref="B32:L32"/>
    <mergeCell ref="B33:L33"/>
    <mergeCell ref="B34:L34"/>
    <mergeCell ref="C35:D35"/>
    <mergeCell ref="E35:L35"/>
    <mergeCell ref="C36:D36"/>
    <mergeCell ref="E36:L36"/>
    <mergeCell ref="C37:D37"/>
    <mergeCell ref="E37:L37"/>
    <mergeCell ref="C38:D38"/>
    <mergeCell ref="E38:L38"/>
    <mergeCell ref="C39:D39"/>
    <mergeCell ref="E39:L39"/>
    <mergeCell ref="C40:D40"/>
    <mergeCell ref="E40:L40"/>
    <mergeCell ref="C41:D41"/>
    <mergeCell ref="E41:L41"/>
    <mergeCell ref="B43:L43"/>
    <mergeCell ref="B44:L44"/>
    <mergeCell ref="B45:K45"/>
    <mergeCell ref="B46:L46"/>
    <mergeCell ref="B48:L48"/>
    <mergeCell ref="B49:L49"/>
    <mergeCell ref="B50:L50"/>
    <mergeCell ref="B51:L51"/>
    <mergeCell ref="B52:L52"/>
    <mergeCell ref="B53:L53"/>
    <mergeCell ref="B54:L54"/>
    <mergeCell ref="B55:L55"/>
    <mergeCell ref="B56:L56"/>
    <mergeCell ref="B57:L57"/>
    <mergeCell ref="B75:E75"/>
    <mergeCell ref="B58:L58"/>
    <mergeCell ref="B59:L59"/>
    <mergeCell ref="B60:L60"/>
    <mergeCell ref="B61:L61"/>
    <mergeCell ref="B62:L62"/>
    <mergeCell ref="B63:L63"/>
    <mergeCell ref="B76:E76"/>
    <mergeCell ref="B64:L64"/>
    <mergeCell ref="B65:L65"/>
    <mergeCell ref="B66:L66"/>
    <mergeCell ref="B67:L67"/>
    <mergeCell ref="B77:E77"/>
    <mergeCell ref="B68:L68"/>
    <mergeCell ref="B69:L69"/>
    <mergeCell ref="B70:L70"/>
    <mergeCell ref="B74:E74"/>
  </mergeCells>
  <hyperlinks>
    <hyperlink ref="D21" r:id="rId1" display="http://eur-lex.europa.eu/en/index.htm "/>
    <hyperlink ref="D24" r:id="rId2" display="http://ec.europa.eu/clima/policies/ets/monitoring/index_en.htm"/>
    <hyperlink ref="B6:K6" r:id="rId3" display="http://ec.europa.eu/clima/documentation/ets/docs/decision_benchmarking_15_dec_en.pdf. "/>
    <hyperlink ref="B6" r:id="rId4" display="http://eur-lex.europa.eu/LexUriServ/LexUriServ.do?uri=CONSLEG:2003L0087:20090625:EN:PDF"/>
    <hyperlink ref="B9" r:id="rId5" display="http://ec.europa.eu/clima/news/articles/news_2011121401_en.htm"/>
    <hyperlink ref="B9:L9" r:id="rId6" display="http://eur-lex.europa.eu/LexUriServ/LexUriServ.do?uri=OJ:L:2012:181:0030:0104:EN:PDF"/>
    <hyperlink ref="B17" r:id="rId7" display="http://ec.europa.eu/clima/policies/ets/monitoring/documentation_en.htm"/>
    <hyperlink ref="D22:I22" r:id="rId8" display="http://ec.europa.eu/clima/policies/ets/index_en.htm"/>
  </hyperlinks>
  <printOptions/>
  <pageMargins left="0.7874015748031497" right="0.7874015748031497" top="0.7874015748031497" bottom="0.7874015748031497" header="0.3937007874015748" footer="0.3937007874015748"/>
  <pageSetup fitToHeight="2" fitToWidth="1" horizontalDpi="600" verticalDpi="600" orientation="portrait" paperSize="9" scale="62" r:id="rId9"/>
  <headerFooter alignWithMargins="0">
    <oddHeader>&amp;L&amp;F, &amp;A&amp;R&amp;D, &amp;T</oddHeader>
    <oddFooter>&amp;C&amp;P / &amp;N</oddFooter>
  </headerFooter>
  <rowBreaks count="1" manualBreakCount="1">
    <brk id="31" max="11" man="1"/>
  </rowBreaks>
</worksheet>
</file>

<file path=xl/worksheets/sheet2.xml><?xml version="1.0" encoding="utf-8"?>
<worksheet xmlns="http://schemas.openxmlformats.org/spreadsheetml/2006/main" xmlns:r="http://schemas.openxmlformats.org/officeDocument/2006/relationships">
  <sheetPr>
    <tabColor rgb="FF00B050"/>
    <pageSetUpPr fitToPage="1"/>
  </sheetPr>
  <dimension ref="A1:R71"/>
  <sheetViews>
    <sheetView zoomScalePageLayoutView="0" workbookViewId="0" topLeftCell="B2">
      <selection activeCell="C31" sqref="C31:I31"/>
    </sheetView>
  </sheetViews>
  <sheetFormatPr defaultColWidth="11.421875" defaultRowHeight="15"/>
  <cols>
    <col min="1" max="1" width="2.7109375" style="99" hidden="1" customWidth="1"/>
    <col min="2" max="2" width="6.7109375" style="101" customWidth="1"/>
    <col min="3" max="3" width="6.00390625" style="102" customWidth="1"/>
    <col min="4" max="4" width="20.7109375" style="101" customWidth="1"/>
    <col min="5" max="9" width="15.7109375" style="102" customWidth="1"/>
    <col min="10" max="10" width="12.7109375" style="102" customWidth="1"/>
    <col min="11" max="18" width="11.421875" style="99" hidden="1" customWidth="1"/>
    <col min="19" max="16384" width="11.421875" style="102" customWidth="1"/>
  </cols>
  <sheetData>
    <row r="1" spans="1:18" s="99" customFormat="1" ht="13.5" hidden="1" thickBot="1">
      <c r="A1" s="99" t="s">
        <v>42</v>
      </c>
      <c r="B1" s="100"/>
      <c r="D1" s="100"/>
      <c r="K1" s="99" t="s">
        <v>42</v>
      </c>
      <c r="L1" s="99" t="s">
        <v>42</v>
      </c>
      <c r="M1" s="99" t="s">
        <v>42</v>
      </c>
      <c r="N1" s="99" t="s">
        <v>42</v>
      </c>
      <c r="O1" s="99" t="s">
        <v>42</v>
      </c>
      <c r="P1" s="99" t="s">
        <v>42</v>
      </c>
      <c r="Q1" s="99" t="s">
        <v>42</v>
      </c>
      <c r="R1" s="99" t="s">
        <v>42</v>
      </c>
    </row>
    <row r="2" spans="2:10" ht="19.5" customHeight="1">
      <c r="B2" s="221"/>
      <c r="C2" s="222"/>
      <c r="D2" s="223"/>
      <c r="E2" s="222"/>
      <c r="F2" s="222"/>
      <c r="G2" s="222"/>
      <c r="H2" s="222"/>
      <c r="I2" s="222"/>
      <c r="J2" s="224"/>
    </row>
    <row r="3" spans="2:10" ht="19.5" customHeight="1">
      <c r="B3" s="225"/>
      <c r="C3" s="318" t="str">
        <f>Translations!$B$90</f>
        <v>Parametry dla oceny ryzyka</v>
      </c>
      <c r="D3" s="318"/>
      <c r="E3" s="318"/>
      <c r="F3" s="318"/>
      <c r="G3" s="318"/>
      <c r="H3" s="318"/>
      <c r="I3" s="318"/>
      <c r="J3" s="226"/>
    </row>
    <row r="4" spans="2:10" ht="4.5" customHeight="1">
      <c r="B4" s="225"/>
      <c r="C4" s="227"/>
      <c r="D4" s="228"/>
      <c r="E4" s="227"/>
      <c r="F4" s="227"/>
      <c r="G4" s="227"/>
      <c r="H4" s="227"/>
      <c r="I4" s="227"/>
      <c r="J4" s="226"/>
    </row>
    <row r="5" spans="2:10" ht="25.5" customHeight="1">
      <c r="B5" s="225"/>
      <c r="C5" s="313" t="str">
        <f>Translations!$B$91</f>
        <v>W tej zakładce wymienione są parametry dla oceny ryzyka. Samą ocenę ryzyka można przeprowadzić w zakładce "Tabela Ryzyka"</v>
      </c>
      <c r="D5" s="313"/>
      <c r="E5" s="313"/>
      <c r="F5" s="313"/>
      <c r="G5" s="313"/>
      <c r="H5" s="313"/>
      <c r="I5" s="313"/>
      <c r="J5" s="226"/>
    </row>
    <row r="6" spans="2:10" ht="12.75" customHeight="1">
      <c r="B6" s="225"/>
      <c r="C6" s="227"/>
      <c r="D6" s="228"/>
      <c r="E6" s="227"/>
      <c r="F6" s="227"/>
      <c r="G6" s="227"/>
      <c r="H6" s="227"/>
      <c r="I6" s="227"/>
      <c r="J6" s="226"/>
    </row>
    <row r="7" spans="2:10" ht="12.75">
      <c r="B7" s="229" t="str">
        <f>Translations!$B$47</f>
        <v>a)</v>
      </c>
      <c r="C7" s="299" t="str">
        <f>Translations!$B$48</f>
        <v>Emisje średnioroczne</v>
      </c>
      <c r="D7" s="299"/>
      <c r="E7" s="299"/>
      <c r="F7" s="299"/>
      <c r="G7" s="299"/>
      <c r="H7" s="299"/>
      <c r="I7" s="299"/>
      <c r="J7" s="226"/>
    </row>
    <row r="8" spans="2:10" ht="12.75" customHeight="1">
      <c r="B8" s="229"/>
      <c r="C8" s="298" t="str">
        <f>Translations!$B$49</f>
        <v>Proszę wprowadzić tutaj emisję średnioroczne prowadzącego instalacje lub operatora statku powietrznego.</v>
      </c>
      <c r="D8" s="298"/>
      <c r="E8" s="298"/>
      <c r="F8" s="298"/>
      <c r="G8" s="298"/>
      <c r="H8" s="298"/>
      <c r="I8" s="298"/>
      <c r="J8" s="230"/>
    </row>
    <row r="9" spans="2:10" ht="4.5" customHeight="1">
      <c r="B9" s="225"/>
      <c r="C9" s="231"/>
      <c r="D9" s="228"/>
      <c r="E9" s="228"/>
      <c r="F9" s="228"/>
      <c r="G9" s="228"/>
      <c r="H9" s="227"/>
      <c r="I9" s="227"/>
      <c r="J9" s="226"/>
    </row>
    <row r="10" spans="2:10" ht="12.75">
      <c r="B10" s="225"/>
      <c r="C10" s="227"/>
      <c r="D10" s="228"/>
      <c r="E10" s="227"/>
      <c r="F10" s="227"/>
      <c r="G10" s="132"/>
      <c r="H10" s="227" t="s">
        <v>21</v>
      </c>
      <c r="I10" s="227"/>
      <c r="J10" s="226"/>
    </row>
    <row r="11" spans="2:10" ht="12.75">
      <c r="B11" s="225"/>
      <c r="C11" s="227"/>
      <c r="D11" s="228"/>
      <c r="E11" s="227"/>
      <c r="F11" s="227"/>
      <c r="G11" s="227"/>
      <c r="H11" s="227"/>
      <c r="I11" s="227"/>
      <c r="J11" s="226"/>
    </row>
    <row r="12" spans="2:10" ht="12.75">
      <c r="B12" s="229" t="str">
        <f>Translations!$B$50</f>
        <v>b)</v>
      </c>
      <c r="C12" s="299" t="str">
        <f>Translations!$B$51</f>
        <v>Poziomy wpływu</v>
      </c>
      <c r="D12" s="299"/>
      <c r="E12" s="299"/>
      <c r="F12" s="299"/>
      <c r="G12" s="299"/>
      <c r="H12" s="299"/>
      <c r="I12" s="299"/>
      <c r="J12" s="226"/>
    </row>
    <row r="13" spans="2:10" ht="25.5" customHeight="1">
      <c r="B13" s="225"/>
      <c r="C13" s="298" t="str">
        <f>Translations!$B$52</f>
        <v>Proszę wprowadzić tutaj udział w emisjach rocznych dla każdego poziomu wpływu. Jeżeli w polu i nie zostaną wprowadzone żadne wartości to automatycznie wykorzystane zostaną wartości standardowe z pola ii.</v>
      </c>
      <c r="D13" s="298"/>
      <c r="E13" s="298"/>
      <c r="F13" s="298"/>
      <c r="G13" s="298"/>
      <c r="H13" s="298"/>
      <c r="I13" s="298"/>
      <c r="J13" s="226"/>
    </row>
    <row r="14" spans="2:10" ht="12.75">
      <c r="B14" s="225"/>
      <c r="C14" s="227"/>
      <c r="D14" s="228"/>
      <c r="E14" s="232">
        <v>1</v>
      </c>
      <c r="F14" s="232">
        <v>2</v>
      </c>
      <c r="G14" s="232">
        <v>3</v>
      </c>
      <c r="H14" s="232">
        <v>4</v>
      </c>
      <c r="I14" s="232">
        <v>5</v>
      </c>
      <c r="J14" s="226"/>
    </row>
    <row r="15" spans="2:16" ht="12.75">
      <c r="B15" s="233" t="s">
        <v>29</v>
      </c>
      <c r="C15" s="316" t="str">
        <f>Translations!$B$53</f>
        <v>Udział w a):</v>
      </c>
      <c r="D15" s="317"/>
      <c r="E15" s="133"/>
      <c r="F15" s="133"/>
      <c r="G15" s="133"/>
      <c r="H15" s="133"/>
      <c r="I15" s="133"/>
      <c r="J15" s="226"/>
      <c r="L15" s="103">
        <v>0.0005</v>
      </c>
      <c r="M15" s="103">
        <v>0.005</v>
      </c>
      <c r="N15" s="103">
        <v>0.01</v>
      </c>
      <c r="O15" s="103">
        <v>0.05</v>
      </c>
      <c r="P15" s="103">
        <v>0.2</v>
      </c>
    </row>
    <row r="16" spans="2:10" ht="12.75">
      <c r="B16" s="233" t="s">
        <v>30</v>
      </c>
      <c r="C16" s="314" t="str">
        <f>Translations!$B$54</f>
        <v>Wykorzystana wartość:</v>
      </c>
      <c r="D16" s="315"/>
      <c r="E16" s="104">
        <f>IF(ISBLANK(E15),L15,E15)</f>
        <v>0.0005</v>
      </c>
      <c r="F16" s="104">
        <f>IF(ISBLANK(F15),M15,F15)</f>
        <v>0.005</v>
      </c>
      <c r="G16" s="104">
        <f>IF(ISBLANK(G15),N15,G15)</f>
        <v>0.01</v>
      </c>
      <c r="H16" s="104">
        <f>IF(ISBLANK(H15),O15,H15)</f>
        <v>0.05</v>
      </c>
      <c r="I16" s="104">
        <f>IF(ISBLANK(I15),P15,I15)</f>
        <v>0.2</v>
      </c>
      <c r="J16" s="226"/>
    </row>
    <row r="17" spans="2:10" ht="12.75">
      <c r="B17" s="225"/>
      <c r="C17" s="227"/>
      <c r="D17" s="228"/>
      <c r="E17" s="227"/>
      <c r="F17" s="227"/>
      <c r="G17" s="227"/>
      <c r="H17" s="227"/>
      <c r="I17" s="227"/>
      <c r="J17" s="226"/>
    </row>
    <row r="18" spans="2:10" ht="12.75">
      <c r="B18" s="225"/>
      <c r="C18" s="227"/>
      <c r="D18" s="228"/>
      <c r="E18" s="227"/>
      <c r="F18" s="227"/>
      <c r="G18" s="227"/>
      <c r="H18" s="227"/>
      <c r="I18" s="227"/>
      <c r="J18" s="226"/>
    </row>
    <row r="19" spans="2:10" ht="12.75">
      <c r="B19" s="229" t="str">
        <f>Translations!$B$55</f>
        <v>c)</v>
      </c>
      <c r="C19" s="299" t="str">
        <f>Translations!$B$56</f>
        <v>Poziomy prawdopodobieństwa</v>
      </c>
      <c r="D19" s="299"/>
      <c r="E19" s="299"/>
      <c r="F19" s="299"/>
      <c r="G19" s="299"/>
      <c r="H19" s="299"/>
      <c r="I19" s="299"/>
      <c r="J19" s="226"/>
    </row>
    <row r="20" spans="2:10" ht="12.75">
      <c r="B20" s="225"/>
      <c r="C20" s="298" t="str">
        <f>Translations!$B$57</f>
        <v>Proszę wprowadzić tutaj progi dla poziomów prawdopodobieństwa. Można wybierać z pomiędzy:</v>
      </c>
      <c r="D20" s="298"/>
      <c r="E20" s="298"/>
      <c r="F20" s="298"/>
      <c r="G20" s="298"/>
      <c r="H20" s="298"/>
      <c r="I20" s="298"/>
      <c r="J20" s="226"/>
    </row>
    <row r="21" spans="2:10" ht="12.75" customHeight="1">
      <c r="B21" s="225"/>
      <c r="C21" s="183" t="s">
        <v>274</v>
      </c>
      <c r="D21" s="308" t="str">
        <f>Translations!$B$58</f>
        <v>Występowanie na rok, np. zdarzenie występuje do 10 razy na rok, LUB </v>
      </c>
      <c r="E21" s="308"/>
      <c r="F21" s="308"/>
      <c r="G21" s="308"/>
      <c r="H21" s="308"/>
      <c r="I21" s="308"/>
      <c r="J21" s="226"/>
    </row>
    <row r="22" spans="2:10" ht="12.75">
      <c r="B22" s="225"/>
      <c r="C22" s="183" t="s">
        <v>274</v>
      </c>
      <c r="D22" s="308" t="str">
        <f>Translations!$B$59</f>
        <v>Prawdopodobieństwo wystąpienia, np. istnieje10% szans, że zdarzenie wystąpi w ciągu roku. </v>
      </c>
      <c r="E22" s="308"/>
      <c r="F22" s="308"/>
      <c r="G22" s="308"/>
      <c r="H22" s="308"/>
      <c r="I22" s="308"/>
      <c r="J22" s="226"/>
    </row>
    <row r="23" spans="2:10" ht="13.5" thickBot="1">
      <c r="B23" s="225"/>
      <c r="C23" s="231"/>
      <c r="D23" s="228"/>
      <c r="E23" s="227"/>
      <c r="F23" s="227"/>
      <c r="G23" s="227"/>
      <c r="H23" s="227"/>
      <c r="I23" s="227"/>
      <c r="J23" s="226"/>
    </row>
    <row r="24" spans="2:12" ht="13.5" thickBot="1">
      <c r="B24" s="233" t="s">
        <v>29</v>
      </c>
      <c r="C24" s="299" t="str">
        <f>Translations!$B$60</f>
        <v>"Występowanie na rok" lub "Prawdopodobeństwo wystąpienia" ?</v>
      </c>
      <c r="D24" s="299"/>
      <c r="E24" s="299"/>
      <c r="F24" s="299"/>
      <c r="G24" s="300"/>
      <c r="H24" s="303" t="s">
        <v>374</v>
      </c>
      <c r="I24" s="303"/>
      <c r="J24" s="226"/>
      <c r="L24" s="105">
        <f>IF(H24="",2,MATCH(H24,EUConst_OccurenceOrProbability,0))</f>
        <v>1</v>
      </c>
    </row>
    <row r="25" spans="2:10" ht="38.25" customHeight="1">
      <c r="B25" s="233"/>
      <c r="C25" s="298" t="str">
        <f>Translations!$B$61</f>
        <v>Proszę wybrac tutaj albo "Występowanie na rok" lub "Prawdopodobeństwo wystąpienia". W zależności od wyboru zostanie zastosowane warunkowe formatowanie. Jeżeli nie zostaną wprowadzone dane w polu i lub jeżeli wprowadzone dane w polu ii lub iii są niezgodne z danymi w polu i to wtedy wykorzystane zostaną wartości standardowe z pola iv.  </v>
      </c>
      <c r="D25" s="298"/>
      <c r="E25" s="298"/>
      <c r="F25" s="298"/>
      <c r="G25" s="298"/>
      <c r="H25" s="298"/>
      <c r="I25" s="298"/>
      <c r="J25" s="226"/>
    </row>
    <row r="26" spans="2:10" ht="12.75">
      <c r="B26" s="233"/>
      <c r="C26" s="227"/>
      <c r="D26" s="234"/>
      <c r="E26" s="232">
        <v>1</v>
      </c>
      <c r="F26" s="232">
        <v>2</v>
      </c>
      <c r="G26" s="232">
        <v>3</v>
      </c>
      <c r="H26" s="232">
        <v>4</v>
      </c>
      <c r="I26" s="232">
        <v>5</v>
      </c>
      <c r="J26" s="226"/>
    </row>
    <row r="27" spans="2:18" ht="12.75" customHeight="1">
      <c r="B27" s="233" t="s">
        <v>30</v>
      </c>
      <c r="C27" s="304" t="str">
        <f>Translations!$B$62</f>
        <v>Wystąpienia:</v>
      </c>
      <c r="D27" s="305"/>
      <c r="E27" s="134"/>
      <c r="F27" s="134"/>
      <c r="G27" s="134"/>
      <c r="H27" s="134"/>
      <c r="I27" s="134"/>
      <c r="J27" s="226"/>
      <c r="Q27" s="106" t="b">
        <f>AND($H$24&lt;&gt;"",$L$24=2)</f>
        <v>0</v>
      </c>
      <c r="R27" s="200"/>
    </row>
    <row r="28" spans="2:18" ht="12.75" customHeight="1">
      <c r="B28" s="233" t="s">
        <v>265</v>
      </c>
      <c r="C28" s="306" t="str">
        <f>Translations!$B$63</f>
        <v>Prawdopodobieństwo:</v>
      </c>
      <c r="D28" s="307"/>
      <c r="E28" s="135"/>
      <c r="F28" s="135"/>
      <c r="G28" s="135"/>
      <c r="H28" s="135"/>
      <c r="I28" s="135"/>
      <c r="J28" s="226"/>
      <c r="L28" s="103">
        <f>IF($L$24=1,E27,E28)</f>
        <v>0</v>
      </c>
      <c r="M28" s="103">
        <f>IF($L$24=1,F27,F28)</f>
        <v>0</v>
      </c>
      <c r="N28" s="103">
        <f>IF($L$24=1,G27,G28)</f>
        <v>0</v>
      </c>
      <c r="O28" s="103">
        <f>IF($L$24=1,H27,H28)</f>
        <v>0</v>
      </c>
      <c r="P28" s="103">
        <f>IF($L$24=1,I27,I28)</f>
        <v>0</v>
      </c>
      <c r="Q28" s="106" t="b">
        <f>AND($H$24&lt;&gt;"",$L$24=1)</f>
        <v>1</v>
      </c>
      <c r="R28" s="200"/>
    </row>
    <row r="29" spans="2:18" ht="12.75" customHeight="1">
      <c r="B29" s="233" t="s">
        <v>270</v>
      </c>
      <c r="C29" s="314" t="str">
        <f>Translations!$B$54</f>
        <v>Wykorzystana wartość:</v>
      </c>
      <c r="D29" s="315"/>
      <c r="E29" s="107">
        <f>IF(AND($L$24=1,E27&lt;&gt;""),E27,IF(AND($H$24&lt;&gt;"",$L$24=2,E28&lt;&gt;""),E28,L29))</f>
        <v>0.005</v>
      </c>
      <c r="F29" s="107">
        <f>IF(AND($L$24=1,F27&lt;&gt;""),F27,IF(AND($H$24&lt;&gt;"",$L$24=2,F28&lt;&gt;""),F28,M29))</f>
        <v>0.01</v>
      </c>
      <c r="G29" s="107">
        <f>IF(AND($L$24=1,G27&lt;&gt;""),G27,IF(AND($H$24&lt;&gt;"",$L$24=2,G28&lt;&gt;""),G28,N29))</f>
        <v>0.1</v>
      </c>
      <c r="H29" s="107">
        <f>IF(AND($L$24=1,H27&lt;&gt;""),H27,IF(AND($H$24&lt;&gt;"",$L$24=2,H28&lt;&gt;""),H28,O29))</f>
        <v>0.2</v>
      </c>
      <c r="I29" s="107">
        <f>IF(AND($L$24=1,I27&lt;&gt;""),I27,IF(AND($H$24&lt;&gt;"",$L$24=2,I28&lt;&gt;""),I28,P29))</f>
        <v>0.5</v>
      </c>
      <c r="J29" s="226"/>
      <c r="L29" s="103">
        <v>0.005</v>
      </c>
      <c r="M29" s="103">
        <v>0.01</v>
      </c>
      <c r="N29" s="103">
        <v>0.1</v>
      </c>
      <c r="O29" s="103">
        <v>0.2</v>
      </c>
      <c r="P29" s="103">
        <v>0.5</v>
      </c>
      <c r="R29" s="106" t="b">
        <f>AND($L$24=1,E27&lt;&gt;"")</f>
        <v>0</v>
      </c>
    </row>
    <row r="30" spans="2:10" ht="12.75">
      <c r="B30" s="225"/>
      <c r="C30" s="227"/>
      <c r="D30" s="228"/>
      <c r="E30" s="227"/>
      <c r="F30" s="227"/>
      <c r="G30" s="227"/>
      <c r="H30" s="227"/>
      <c r="I30" s="227"/>
      <c r="J30" s="226"/>
    </row>
    <row r="31" spans="2:10" ht="12.75">
      <c r="B31" s="229" t="str">
        <f>Translations!$B$64</f>
        <v>d)</v>
      </c>
      <c r="C31" s="299" t="str">
        <f>Translations!$B$65</f>
        <v>Progi dla niskiego/średniego/wysokiego ryzyka</v>
      </c>
      <c r="D31" s="299"/>
      <c r="E31" s="299"/>
      <c r="F31" s="299"/>
      <c r="G31" s="299"/>
      <c r="H31" s="299"/>
      <c r="I31" s="299"/>
      <c r="J31" s="226"/>
    </row>
    <row r="32" spans="2:10" ht="12.75">
      <c r="B32" s="225"/>
      <c r="C32" s="298" t="str">
        <f>Translations!$B$66</f>
        <v>Proszę wprowadzić tutaj progi do identyfikowania niskiego/średniego/wysokiego ryzyka jako udział w całkowitej emisji rocznej. </v>
      </c>
      <c r="D32" s="298"/>
      <c r="E32" s="298"/>
      <c r="F32" s="298"/>
      <c r="G32" s="298"/>
      <c r="H32" s="298"/>
      <c r="I32" s="298"/>
      <c r="J32" s="226"/>
    </row>
    <row r="33" spans="2:10" ht="12.75">
      <c r="B33" s="225"/>
      <c r="C33" s="298" t="str">
        <f>Translations!$B$67</f>
        <v>Odpowiednie kolory zostaną zastosowane dla każdego pola w matrycy ryzyka w części e poniżej.</v>
      </c>
      <c r="D33" s="298"/>
      <c r="E33" s="298"/>
      <c r="F33" s="298"/>
      <c r="G33" s="298"/>
      <c r="H33" s="298"/>
      <c r="I33" s="298"/>
      <c r="J33" s="226"/>
    </row>
    <row r="34" spans="2:10" ht="12.75" customHeight="1">
      <c r="B34" s="225"/>
      <c r="C34" s="183" t="s">
        <v>274</v>
      </c>
      <c r="D34" s="308" t="str">
        <f>Translations!$B$68</f>
        <v>Zielony: Każde ryzyko poniżej tego progu uważane jest za niskie i nie wymagane są żadne natychmiastowe działania. </v>
      </c>
      <c r="E34" s="308"/>
      <c r="F34" s="308"/>
      <c r="G34" s="308"/>
      <c r="H34" s="308"/>
      <c r="I34" s="308"/>
      <c r="J34" s="226"/>
    </row>
    <row r="35" spans="2:10" ht="25.5" customHeight="1">
      <c r="B35" s="225"/>
      <c r="C35" s="183" t="s">
        <v>274</v>
      </c>
      <c r="D35" s="308" t="str">
        <f>Translations!$B$89</f>
        <v>Zółty: Każde ryzyko poniżej progu wysokiego ryzyka, ale powyżej progu niskiego ryzyka traktowane jest jako średnie i pewne działania mogą być wymagane lub rekomendowane.</v>
      </c>
      <c r="E35" s="308"/>
      <c r="F35" s="308"/>
      <c r="G35" s="308"/>
      <c r="H35" s="308"/>
      <c r="I35" s="308"/>
      <c r="J35" s="226"/>
    </row>
    <row r="36" spans="2:10" ht="25.5" customHeight="1">
      <c r="B36" s="225"/>
      <c r="C36" s="183" t="s">
        <v>274</v>
      </c>
      <c r="D36" s="308" t="str">
        <f>Translations!$B$69</f>
        <v>Czerwony: Każde ryzyko powyżej tego progu uważane jest za wysokie z potencjalnym bezpośrednim wpływem na pojawienie się nieprawidłowości i niezgodności.</v>
      </c>
      <c r="E36" s="308"/>
      <c r="F36" s="308"/>
      <c r="G36" s="308"/>
      <c r="H36" s="308"/>
      <c r="I36" s="308"/>
      <c r="J36" s="226"/>
    </row>
    <row r="37" spans="2:10" ht="4.5" customHeight="1">
      <c r="B37" s="225"/>
      <c r="C37" s="227"/>
      <c r="D37" s="228"/>
      <c r="E37" s="227"/>
      <c r="F37" s="227"/>
      <c r="G37" s="227"/>
      <c r="H37" s="227"/>
      <c r="I37" s="227"/>
      <c r="J37" s="226"/>
    </row>
    <row r="38" spans="2:10" ht="12.75" customHeight="1">
      <c r="B38" s="225"/>
      <c r="C38" s="227"/>
      <c r="D38" s="228"/>
      <c r="E38" s="227"/>
      <c r="F38" s="227"/>
      <c r="G38" s="232" t="str">
        <f>Translations!$B$70</f>
        <v>Udział w a)</v>
      </c>
      <c r="H38" s="227"/>
      <c r="I38" s="232" t="str">
        <f>Translations!$B$71</f>
        <v>Próg</v>
      </c>
      <c r="J38" s="226"/>
    </row>
    <row r="39" spans="2:13" ht="12.75" customHeight="1">
      <c r="B39" s="233" t="s">
        <v>29</v>
      </c>
      <c r="C39" s="309" t="str">
        <f>Translations!$B$72</f>
        <v>Próg dla niskiego ryzyka (kolor zielony)</v>
      </c>
      <c r="D39" s="309"/>
      <c r="E39" s="309"/>
      <c r="F39" s="310"/>
      <c r="G39" s="136">
        <v>0.0001</v>
      </c>
      <c r="H39" s="108"/>
      <c r="I39" s="109">
        <f>IF(G39&lt;&gt;"",$G$10*G39,$G$10*M39)</f>
        <v>0</v>
      </c>
      <c r="J39" s="226" t="s">
        <v>21</v>
      </c>
      <c r="M39" s="110">
        <v>0.0001</v>
      </c>
    </row>
    <row r="40" spans="2:10" ht="4.5" customHeight="1">
      <c r="B40" s="233"/>
      <c r="C40" s="227"/>
      <c r="D40" s="227"/>
      <c r="E40" s="227"/>
      <c r="F40" s="227"/>
      <c r="G40" s="227"/>
      <c r="H40" s="227"/>
      <c r="I40" s="227"/>
      <c r="J40" s="226"/>
    </row>
    <row r="41" spans="2:13" ht="12.75" customHeight="1">
      <c r="B41" s="233" t="s">
        <v>30</v>
      </c>
      <c r="C41" s="309" t="str">
        <f>Translations!$B$73</f>
        <v>Próg dla wysokiego ryzka (kolor czerwony)</v>
      </c>
      <c r="D41" s="309"/>
      <c r="E41" s="309"/>
      <c r="F41" s="310"/>
      <c r="G41" s="136">
        <v>0.0015</v>
      </c>
      <c r="H41" s="108"/>
      <c r="I41" s="109">
        <f>IF(G41&lt;&gt;"",$G$10*G41,$G$10*M41)</f>
        <v>0</v>
      </c>
      <c r="J41" s="226" t="s">
        <v>21</v>
      </c>
      <c r="M41" s="110">
        <v>0.0015</v>
      </c>
    </row>
    <row r="42" spans="2:10" ht="12.75">
      <c r="B42" s="225"/>
      <c r="C42" s="227"/>
      <c r="D42" s="228"/>
      <c r="E42" s="227"/>
      <c r="F42" s="227"/>
      <c r="G42" s="227"/>
      <c r="H42" s="227"/>
      <c r="I42" s="227"/>
      <c r="J42" s="226"/>
    </row>
    <row r="43" spans="2:10" ht="12.75">
      <c r="B43" s="225"/>
      <c r="C43" s="227"/>
      <c r="D43" s="228"/>
      <c r="E43" s="227"/>
      <c r="F43" s="227"/>
      <c r="G43" s="227"/>
      <c r="H43" s="227"/>
      <c r="I43" s="227"/>
      <c r="J43" s="226"/>
    </row>
    <row r="44" spans="2:10" ht="12.75">
      <c r="B44" s="229" t="str">
        <f>Translations!$B$74</f>
        <v>e)</v>
      </c>
      <c r="C44" s="299" t="str">
        <f>Translations!$B$75</f>
        <v>Matryca ryzyka</v>
      </c>
      <c r="D44" s="299"/>
      <c r="E44" s="299"/>
      <c r="F44" s="299"/>
      <c r="G44" s="299"/>
      <c r="H44" s="299"/>
      <c r="I44" s="299"/>
      <c r="J44" s="226"/>
    </row>
    <row r="45" spans="2:10" ht="12.75">
      <c r="B45" s="229"/>
      <c r="C45" s="298" t="str">
        <f>Translations!$B$76</f>
        <v>Wartości dla każdego poziomu prawdopodobieństwa i wpływu zostaną wykorzystane z części b) i c) powyżej.</v>
      </c>
      <c r="D45" s="298"/>
      <c r="E45" s="298"/>
      <c r="F45" s="298"/>
      <c r="G45" s="298"/>
      <c r="H45" s="298"/>
      <c r="I45" s="298"/>
      <c r="J45" s="226"/>
    </row>
    <row r="46" spans="2:10" ht="12.75">
      <c r="B46" s="225"/>
      <c r="C46" s="313" t="str">
        <f>Translations!$B$77</f>
        <v>Wynik dla ryzyka w każdym polu matrycy będzie pochodził z równania "Ryzyko=Prawdopodobieństwo x Wpływ"</v>
      </c>
      <c r="D46" s="313"/>
      <c r="E46" s="313"/>
      <c r="F46" s="313"/>
      <c r="G46" s="313"/>
      <c r="H46" s="313"/>
      <c r="I46" s="313"/>
      <c r="J46" s="226"/>
    </row>
    <row r="47" spans="2:10" ht="12.75">
      <c r="B47" s="225"/>
      <c r="C47" s="298" t="str">
        <f>Translations!$B$78</f>
        <v>W zależności od danych wprowadzonych w powyższej części d) kolor będzie wskazywał na wagę każdego z ryzyk.</v>
      </c>
      <c r="D47" s="298"/>
      <c r="E47" s="298"/>
      <c r="F47" s="298"/>
      <c r="G47" s="298"/>
      <c r="H47" s="298"/>
      <c r="I47" s="298"/>
      <c r="J47" s="226"/>
    </row>
    <row r="48" spans="2:10" ht="4.5" customHeight="1" thickBot="1">
      <c r="B48" s="225"/>
      <c r="C48" s="227"/>
      <c r="D48" s="228"/>
      <c r="E48" s="227"/>
      <c r="F48" s="227"/>
      <c r="G48" s="227"/>
      <c r="H48" s="227"/>
      <c r="I48" s="227"/>
      <c r="J48" s="226"/>
    </row>
    <row r="49" spans="1:18" s="115" customFormat="1" ht="102" customHeight="1" thickBot="1">
      <c r="A49" s="111"/>
      <c r="B49" s="235"/>
      <c r="C49" s="301" t="str">
        <f>Translations!$B$79</f>
        <v>Prawdopodobieństwo</v>
      </c>
      <c r="D49" s="311" t="str">
        <f>Translations!$B$80</f>
        <v>Wpływ</v>
      </c>
      <c r="E49" s="112">
        <v>1</v>
      </c>
      <c r="F49" s="113">
        <v>2</v>
      </c>
      <c r="G49" s="113">
        <v>3</v>
      </c>
      <c r="H49" s="113">
        <v>4</v>
      </c>
      <c r="I49" s="114">
        <v>5</v>
      </c>
      <c r="J49" s="236"/>
      <c r="K49" s="111"/>
      <c r="L49" s="111"/>
      <c r="M49" s="111"/>
      <c r="N49" s="111"/>
      <c r="O49" s="111"/>
      <c r="P49" s="111"/>
      <c r="Q49" s="111"/>
      <c r="R49" s="111"/>
    </row>
    <row r="50" spans="1:18" s="115" customFormat="1" ht="25.5" customHeight="1" thickBot="1">
      <c r="A50" s="111"/>
      <c r="B50" s="235"/>
      <c r="C50" s="302"/>
      <c r="D50" s="312"/>
      <c r="E50" s="116">
        <f>E16*$G$10</f>
        <v>0</v>
      </c>
      <c r="F50" s="117">
        <f>F16*$G$10</f>
        <v>0</v>
      </c>
      <c r="G50" s="117">
        <f>G16*$G$10</f>
        <v>0</v>
      </c>
      <c r="H50" s="117">
        <f>H16*$G$10</f>
        <v>0</v>
      </c>
      <c r="I50" s="118">
        <f>I16*$G$10</f>
        <v>0</v>
      </c>
      <c r="J50" s="236"/>
      <c r="K50" s="111"/>
      <c r="L50" s="111"/>
      <c r="M50" s="111"/>
      <c r="N50" s="111"/>
      <c r="O50" s="111"/>
      <c r="P50" s="111"/>
      <c r="Q50" s="111"/>
      <c r="R50" s="111"/>
    </row>
    <row r="51" spans="1:18" s="115" customFormat="1" ht="25.5" customHeight="1">
      <c r="A51" s="111"/>
      <c r="B51" s="235"/>
      <c r="C51" s="119">
        <v>1</v>
      </c>
      <c r="D51" s="185">
        <f>INDEX($E$29:$I$29,C51)</f>
        <v>0.005</v>
      </c>
      <c r="E51" s="120">
        <f>$D51*E$50</f>
        <v>0</v>
      </c>
      <c r="F51" s="121">
        <f>$D51*F$50</f>
        <v>0</v>
      </c>
      <c r="G51" s="121">
        <f aca="true" t="shared" si="0" ref="F51:I55">$D51*G$50</f>
        <v>0</v>
      </c>
      <c r="H51" s="121">
        <f t="shared" si="0"/>
        <v>0</v>
      </c>
      <c r="I51" s="122">
        <f t="shared" si="0"/>
        <v>0</v>
      </c>
      <c r="J51" s="236"/>
      <c r="K51" s="111"/>
      <c r="L51" s="123">
        <f aca="true" t="shared" si="1" ref="L51:P55">IF(E51&lt;$I$39,0,IF(E51&gt;$I$41,2,1))</f>
        <v>1</v>
      </c>
      <c r="M51" s="123">
        <f t="shared" si="1"/>
        <v>1</v>
      </c>
      <c r="N51" s="123">
        <f t="shared" si="1"/>
        <v>1</v>
      </c>
      <c r="O51" s="123">
        <f t="shared" si="1"/>
        <v>1</v>
      </c>
      <c r="P51" s="123">
        <f t="shared" si="1"/>
        <v>1</v>
      </c>
      <c r="Q51" s="111"/>
      <c r="R51" s="111"/>
    </row>
    <row r="52" spans="1:18" s="115" customFormat="1" ht="25.5" customHeight="1">
      <c r="A52" s="111"/>
      <c r="B52" s="235"/>
      <c r="C52" s="124">
        <v>2</v>
      </c>
      <c r="D52" s="186">
        <f>INDEX($E$29:$I$29,C52)</f>
        <v>0.01</v>
      </c>
      <c r="E52" s="125">
        <f>$D52*E$50</f>
        <v>0</v>
      </c>
      <c r="F52" s="126">
        <f t="shared" si="0"/>
        <v>0</v>
      </c>
      <c r="G52" s="126">
        <f t="shared" si="0"/>
        <v>0</v>
      </c>
      <c r="H52" s="126">
        <f t="shared" si="0"/>
        <v>0</v>
      </c>
      <c r="I52" s="127">
        <f t="shared" si="0"/>
        <v>0</v>
      </c>
      <c r="J52" s="236"/>
      <c r="K52" s="111"/>
      <c r="L52" s="123">
        <f t="shared" si="1"/>
        <v>1</v>
      </c>
      <c r="M52" s="123">
        <f t="shared" si="1"/>
        <v>1</v>
      </c>
      <c r="N52" s="123">
        <f t="shared" si="1"/>
        <v>1</v>
      </c>
      <c r="O52" s="123">
        <f t="shared" si="1"/>
        <v>1</v>
      </c>
      <c r="P52" s="123">
        <f t="shared" si="1"/>
        <v>1</v>
      </c>
      <c r="Q52" s="111"/>
      <c r="R52" s="111"/>
    </row>
    <row r="53" spans="1:18" s="115" customFormat="1" ht="25.5" customHeight="1">
      <c r="A53" s="111"/>
      <c r="B53" s="235"/>
      <c r="C53" s="124">
        <v>3</v>
      </c>
      <c r="D53" s="186">
        <f>INDEX($E$29:$I$29,C53)</f>
        <v>0.1</v>
      </c>
      <c r="E53" s="125">
        <f>$D53*E$50</f>
        <v>0</v>
      </c>
      <c r="F53" s="126">
        <f t="shared" si="0"/>
        <v>0</v>
      </c>
      <c r="G53" s="126">
        <f t="shared" si="0"/>
        <v>0</v>
      </c>
      <c r="H53" s="126">
        <f t="shared" si="0"/>
        <v>0</v>
      </c>
      <c r="I53" s="127">
        <f t="shared" si="0"/>
        <v>0</v>
      </c>
      <c r="J53" s="236"/>
      <c r="K53" s="111"/>
      <c r="L53" s="123">
        <f t="shared" si="1"/>
        <v>1</v>
      </c>
      <c r="M53" s="123">
        <f t="shared" si="1"/>
        <v>1</v>
      </c>
      <c r="N53" s="123">
        <f t="shared" si="1"/>
        <v>1</v>
      </c>
      <c r="O53" s="123">
        <f t="shared" si="1"/>
        <v>1</v>
      </c>
      <c r="P53" s="123">
        <f t="shared" si="1"/>
        <v>1</v>
      </c>
      <c r="Q53" s="111"/>
      <c r="R53" s="111"/>
    </row>
    <row r="54" spans="1:18" s="115" customFormat="1" ht="25.5" customHeight="1">
      <c r="A54" s="111"/>
      <c r="B54" s="235"/>
      <c r="C54" s="124">
        <v>4</v>
      </c>
      <c r="D54" s="186">
        <f>INDEX($E$29:$I$29,C54)</f>
        <v>0.2</v>
      </c>
      <c r="E54" s="125">
        <f>$D54*E$50</f>
        <v>0</v>
      </c>
      <c r="F54" s="126">
        <f t="shared" si="0"/>
        <v>0</v>
      </c>
      <c r="G54" s="126">
        <f t="shared" si="0"/>
        <v>0</v>
      </c>
      <c r="H54" s="126">
        <f t="shared" si="0"/>
        <v>0</v>
      </c>
      <c r="I54" s="127">
        <f t="shared" si="0"/>
        <v>0</v>
      </c>
      <c r="J54" s="236"/>
      <c r="K54" s="111"/>
      <c r="L54" s="123">
        <f t="shared" si="1"/>
        <v>1</v>
      </c>
      <c r="M54" s="123">
        <f t="shared" si="1"/>
        <v>1</v>
      </c>
      <c r="N54" s="123">
        <f t="shared" si="1"/>
        <v>1</v>
      </c>
      <c r="O54" s="123">
        <f t="shared" si="1"/>
        <v>1</v>
      </c>
      <c r="P54" s="123">
        <f t="shared" si="1"/>
        <v>1</v>
      </c>
      <c r="Q54" s="111"/>
      <c r="R54" s="111"/>
    </row>
    <row r="55" spans="1:18" s="115" customFormat="1" ht="25.5" customHeight="1" thickBot="1">
      <c r="A55" s="111"/>
      <c r="B55" s="235"/>
      <c r="C55" s="128">
        <v>5</v>
      </c>
      <c r="D55" s="187">
        <f>INDEX($E$29:$I$29,C55)</f>
        <v>0.5</v>
      </c>
      <c r="E55" s="129">
        <f>$D55*E$50</f>
        <v>0</v>
      </c>
      <c r="F55" s="130">
        <f t="shared" si="0"/>
        <v>0</v>
      </c>
      <c r="G55" s="130">
        <f t="shared" si="0"/>
        <v>0</v>
      </c>
      <c r="H55" s="130">
        <f t="shared" si="0"/>
        <v>0</v>
      </c>
      <c r="I55" s="131">
        <f t="shared" si="0"/>
        <v>0</v>
      </c>
      <c r="J55" s="236"/>
      <c r="K55" s="111"/>
      <c r="L55" s="123">
        <f t="shared" si="1"/>
        <v>1</v>
      </c>
      <c r="M55" s="123">
        <f t="shared" si="1"/>
        <v>1</v>
      </c>
      <c r="N55" s="123">
        <f t="shared" si="1"/>
        <v>1</v>
      </c>
      <c r="O55" s="123">
        <f t="shared" si="1"/>
        <v>1</v>
      </c>
      <c r="P55" s="123">
        <f t="shared" si="1"/>
        <v>1</v>
      </c>
      <c r="Q55" s="111"/>
      <c r="R55" s="111"/>
    </row>
    <row r="56" spans="2:10" ht="38.25" customHeight="1">
      <c r="B56" s="225"/>
      <c r="C56" s="232"/>
      <c r="D56" s="228"/>
      <c r="E56" s="237"/>
      <c r="F56" s="237"/>
      <c r="G56" s="237"/>
      <c r="H56" s="237"/>
      <c r="I56" s="237"/>
      <c r="J56" s="226"/>
    </row>
    <row r="57" spans="2:10" ht="19.5" customHeight="1">
      <c r="B57" s="225"/>
      <c r="C57" s="318" t="str">
        <f>Translations!$B$92</f>
        <v>Opis nagłówków w zakładce "Tabela Ryzyka"</v>
      </c>
      <c r="D57" s="318"/>
      <c r="E57" s="318"/>
      <c r="F57" s="318"/>
      <c r="G57" s="318"/>
      <c r="H57" s="318"/>
      <c r="I57" s="318"/>
      <c r="J57" s="226"/>
    </row>
    <row r="58" spans="2:10" ht="4.5" customHeight="1">
      <c r="B58" s="225"/>
      <c r="C58" s="227"/>
      <c r="D58" s="228"/>
      <c r="E58" s="227"/>
      <c r="F58" s="227"/>
      <c r="G58" s="227"/>
      <c r="H58" s="227"/>
      <c r="I58" s="227"/>
      <c r="J58" s="226"/>
    </row>
    <row r="59" spans="2:10" ht="25.5" customHeight="1">
      <c r="B59" s="225"/>
      <c r="C59" s="313" t="str">
        <f>Translations!$B$91</f>
        <v>W tej zakładce wymienione są parametry dla oceny ryzyka. Samą ocenę ryzyka można przeprowadzić w zakładce "Tabela Ryzyka"</v>
      </c>
      <c r="D59" s="313"/>
      <c r="E59" s="313"/>
      <c r="F59" s="313"/>
      <c r="G59" s="313"/>
      <c r="H59" s="313"/>
      <c r="I59" s="313"/>
      <c r="J59" s="226"/>
    </row>
    <row r="60" spans="2:10" ht="12.75">
      <c r="B60" s="225"/>
      <c r="C60" s="227"/>
      <c r="D60" s="228"/>
      <c r="E60" s="228"/>
      <c r="F60" s="228"/>
      <c r="G60" s="228"/>
      <c r="H60" s="228"/>
      <c r="I60" s="228"/>
      <c r="J60" s="226"/>
    </row>
    <row r="61" spans="2:10" ht="25.5" customHeight="1">
      <c r="B61" s="225"/>
      <c r="C61" s="227"/>
      <c r="D61" s="206" t="str">
        <f>Translations!$B$81</f>
        <v>Proces/Działalność</v>
      </c>
      <c r="E61" s="321" t="str">
        <f>Translations!$B$93</f>
        <v>Proszę zaznaczyć tutaj do którego etapu w procesie przepływu danych odnosi się dany element, np.: odczyty z gazomierzy, przekazanie danych do bazy danych, itp.</v>
      </c>
      <c r="F61" s="321"/>
      <c r="G61" s="321"/>
      <c r="H61" s="321"/>
      <c r="I61" s="321"/>
      <c r="J61" s="226"/>
    </row>
    <row r="62" spans="2:10" ht="25.5" customHeight="1">
      <c r="B62" s="225"/>
      <c r="C62" s="227"/>
      <c r="D62" s="206" t="str">
        <f>Translations!$B$82</f>
        <v>Incydent</v>
      </c>
      <c r="E62" s="321" t="str">
        <f>Translations!$B$94</f>
        <v>Proszę nazwać tutaj potencjalny incydent,np.: awaria miernika, pominięte wzorcowanie, błędne obliczenia, itp.</v>
      </c>
      <c r="F62" s="321"/>
      <c r="G62" s="321"/>
      <c r="H62" s="321"/>
      <c r="I62" s="321"/>
      <c r="J62" s="226"/>
    </row>
    <row r="63" spans="2:10" ht="25.5" customHeight="1">
      <c r="B63" s="225"/>
      <c r="C63" s="227"/>
      <c r="D63" s="206" t="str">
        <f>Translations!$B$83</f>
        <v>Typ ryzyka</v>
      </c>
      <c r="E63" s="321" t="str">
        <f>Translations!$B$95</f>
        <v>Proszę wpisac tutaj konsekwencje takiego incydentu, np.: dane dotyczące działalności są błędne lub zostały stracone, współczynnik emisji jest błędny itp.</v>
      </c>
      <c r="F63" s="321"/>
      <c r="G63" s="321"/>
      <c r="H63" s="321"/>
      <c r="I63" s="321"/>
      <c r="J63" s="226"/>
    </row>
    <row r="64" spans="2:10" ht="25.5" customHeight="1">
      <c r="B64" s="225"/>
      <c r="C64" s="227"/>
      <c r="D64" s="206" t="str">
        <f>Translations!$B$87</f>
        <v>Działanie(a) kontrolne</v>
      </c>
      <c r="E64" s="321" t="str">
        <f>Translations!$B$96</f>
        <v>Proszę wpisac tutaj zastosowane działania kontrolne, np.: sprawdzenie danych z danymi zawartymi w fakturze, instalacja dodatkowego miernika, itp.</v>
      </c>
      <c r="F64" s="321"/>
      <c r="G64" s="321"/>
      <c r="H64" s="321"/>
      <c r="I64" s="321"/>
      <c r="J64" s="226"/>
    </row>
    <row r="65" spans="2:10" ht="25.5" customHeight="1">
      <c r="B65" s="225"/>
      <c r="C65" s="227"/>
      <c r="D65" s="206" t="str">
        <f>Translations!$B$97</f>
        <v>P, W</v>
      </c>
      <c r="E65" s="321" t="str">
        <f>Translations!$B$98</f>
        <v>Proszę wybrać z rozwijanej listy prawdopodobieństwo (P) i poziom wpływu (W) dla danego incydentu. </v>
      </c>
      <c r="F65" s="321"/>
      <c r="G65" s="321"/>
      <c r="H65" s="321"/>
      <c r="I65" s="321"/>
      <c r="J65" s="226"/>
    </row>
    <row r="66" spans="2:10" ht="25.5" customHeight="1">
      <c r="B66" s="225"/>
      <c r="C66" s="227"/>
      <c r="D66" s="206" t="str">
        <f>Translations!$B$86</f>
        <v>Ryzyko</v>
      </c>
      <c r="E66" s="321" t="str">
        <f>Translations!$B$99</f>
        <v>W poniższym przykładzie widać jak obliczone zostanie ryzyko dla każdego z incydentów. </v>
      </c>
      <c r="F66" s="321"/>
      <c r="G66" s="321"/>
      <c r="H66" s="321"/>
      <c r="I66" s="321"/>
      <c r="J66" s="226"/>
    </row>
    <row r="67" spans="2:10" ht="13.5" thickBot="1">
      <c r="B67" s="225"/>
      <c r="C67" s="227"/>
      <c r="D67" s="228"/>
      <c r="E67" s="227"/>
      <c r="F67" s="227"/>
      <c r="G67" s="227"/>
      <c r="H67" s="227"/>
      <c r="I67" s="227"/>
      <c r="J67" s="226"/>
    </row>
    <row r="68" spans="2:10" ht="25.5" customHeight="1" thickBot="1">
      <c r="B68" s="225"/>
      <c r="C68" s="227"/>
      <c r="D68" s="207" t="str">
        <f>Translations!$B$100</f>
        <v>Przykład:</v>
      </c>
      <c r="E68" s="179" t="s">
        <v>2</v>
      </c>
      <c r="F68" s="248" t="s">
        <v>406</v>
      </c>
      <c r="G68" s="319" t="str">
        <f>Translations!$B$86</f>
        <v>Ryzyko</v>
      </c>
      <c r="H68" s="320"/>
      <c r="I68" s="227"/>
      <c r="J68" s="226"/>
    </row>
    <row r="69" spans="2:10" ht="25.5" customHeight="1" thickBot="1">
      <c r="B69" s="225"/>
      <c r="C69" s="227"/>
      <c r="D69" s="228"/>
      <c r="E69" s="202">
        <v>3</v>
      </c>
      <c r="F69" s="203">
        <v>4</v>
      </c>
      <c r="G69" s="204">
        <v>500</v>
      </c>
      <c r="H69" s="205" t="str">
        <f>Translations!$B$101</f>
        <v>Wysokie</v>
      </c>
      <c r="I69" s="227"/>
      <c r="J69" s="226"/>
    </row>
    <row r="70" spans="2:10" ht="12.75">
      <c r="B70" s="225"/>
      <c r="C70" s="227"/>
      <c r="D70" s="228"/>
      <c r="E70" s="227"/>
      <c r="F70" s="227"/>
      <c r="G70" s="227"/>
      <c r="H70" s="227"/>
      <c r="I70" s="227"/>
      <c r="J70" s="226"/>
    </row>
    <row r="71" spans="2:10" ht="13.5" thickBot="1">
      <c r="B71" s="238"/>
      <c r="C71" s="239"/>
      <c r="D71" s="240"/>
      <c r="E71" s="239"/>
      <c r="F71" s="239"/>
      <c r="G71" s="239"/>
      <c r="H71" s="239"/>
      <c r="I71" s="239"/>
      <c r="J71" s="241"/>
    </row>
  </sheetData>
  <sheetProtection sheet="1" objects="1" scenarios="1" formatCells="0" formatColumns="0" formatRows="0"/>
  <mergeCells count="41">
    <mergeCell ref="E66:I66"/>
    <mergeCell ref="C13:I13"/>
    <mergeCell ref="C20:I20"/>
    <mergeCell ref="D21:I21"/>
    <mergeCell ref="C59:I59"/>
    <mergeCell ref="G68:H68"/>
    <mergeCell ref="E61:I61"/>
    <mergeCell ref="E62:I62"/>
    <mergeCell ref="E63:I63"/>
    <mergeCell ref="E64:I64"/>
    <mergeCell ref="E65:I65"/>
    <mergeCell ref="C45:I45"/>
    <mergeCell ref="D34:I34"/>
    <mergeCell ref="D36:I36"/>
    <mergeCell ref="C3:I3"/>
    <mergeCell ref="C57:I57"/>
    <mergeCell ref="C7:I7"/>
    <mergeCell ref="C19:I19"/>
    <mergeCell ref="C31:I31"/>
    <mergeCell ref="C44:I44"/>
    <mergeCell ref="C8:I8"/>
    <mergeCell ref="C47:I47"/>
    <mergeCell ref="C33:I33"/>
    <mergeCell ref="D49:D50"/>
    <mergeCell ref="D22:I22"/>
    <mergeCell ref="C5:I5"/>
    <mergeCell ref="C29:D29"/>
    <mergeCell ref="C15:D15"/>
    <mergeCell ref="C16:D16"/>
    <mergeCell ref="C46:I46"/>
    <mergeCell ref="C32:I32"/>
    <mergeCell ref="C25:I25"/>
    <mergeCell ref="C24:G24"/>
    <mergeCell ref="C12:I12"/>
    <mergeCell ref="C49:C50"/>
    <mergeCell ref="H24:I24"/>
    <mergeCell ref="C27:D27"/>
    <mergeCell ref="C28:D28"/>
    <mergeCell ref="D35:I35"/>
    <mergeCell ref="C39:F39"/>
    <mergeCell ref="C41:F41"/>
  </mergeCells>
  <conditionalFormatting sqref="E51:I56">
    <cfRule type="expression" priority="9" dxfId="0" stopIfTrue="1">
      <formula>L51=2</formula>
    </cfRule>
  </conditionalFormatting>
  <conditionalFormatting sqref="E51:I55">
    <cfRule type="expression" priority="8" dxfId="2" stopIfTrue="1">
      <formula>L51=0</formula>
    </cfRule>
  </conditionalFormatting>
  <conditionalFormatting sqref="E27:I28">
    <cfRule type="expression" priority="6" dxfId="26" stopIfTrue="1">
      <formula>$Q27</formula>
    </cfRule>
  </conditionalFormatting>
  <conditionalFormatting sqref="E29:I29">
    <cfRule type="expression" priority="5" dxfId="24" stopIfTrue="1">
      <formula>$R29=FALSE</formula>
    </cfRule>
  </conditionalFormatting>
  <conditionalFormatting sqref="D51:D55">
    <cfRule type="expression" priority="4" dxfId="24" stopIfTrue="1">
      <formula>$R$29=FALSE</formula>
    </cfRule>
  </conditionalFormatting>
  <dataValidations count="1">
    <dataValidation type="list" allowBlank="1" showInputMessage="1" showErrorMessage="1" sqref="H24:I24">
      <formula1>EUConst_OccurenceOrProbability</formula1>
    </dataValidation>
  </dataValidations>
  <printOptions/>
  <pageMargins left="0.7086614173228347" right="0.7086614173228347" top="0.7874015748031497" bottom="0.7874015748031497" header="0.31496062992125984" footer="0.31496062992125984"/>
  <pageSetup fitToHeight="1"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R103"/>
  <sheetViews>
    <sheetView tabSelected="1" zoomScalePageLayoutView="0" workbookViewId="0" topLeftCell="B1">
      <pane ySplit="3" topLeftCell="A4" activePane="bottomLeft" state="frozen"/>
      <selection pane="topLeft" activeCell="B2" sqref="B2"/>
      <selection pane="bottomLeft" activeCell="M100" sqref="M100"/>
    </sheetView>
  </sheetViews>
  <sheetFormatPr defaultColWidth="11.421875" defaultRowHeight="15"/>
  <cols>
    <col min="1" max="1" width="11.421875" style="137" hidden="1" customWidth="1"/>
    <col min="2" max="2" width="18.7109375" style="152" customWidth="1"/>
    <col min="3" max="3" width="25.7109375" style="153" customWidth="1"/>
    <col min="4" max="4" width="25.7109375" style="152" customWidth="1"/>
    <col min="5" max="6" width="4.421875" style="154" customWidth="1"/>
    <col min="7" max="8" width="10.7109375" style="155" customWidth="1"/>
    <col min="9" max="9" width="46.57421875" style="152" customWidth="1"/>
    <col min="10" max="11" width="4.421875" style="154" customWidth="1"/>
    <col min="12" max="13" width="10.7109375" style="155" customWidth="1"/>
    <col min="14" max="14" width="12.7109375" style="153" customWidth="1"/>
    <col min="15" max="15" width="40.28125" style="137" hidden="1" customWidth="1"/>
    <col min="16" max="17" width="11.421875" style="139" hidden="1" customWidth="1"/>
    <col min="18" max="18" width="11.421875" style="137" hidden="1" customWidth="1"/>
    <col min="19" max="16384" width="11.421875" style="153" customWidth="1"/>
  </cols>
  <sheetData>
    <row r="1" spans="1:18" s="137" customFormat="1" ht="15" hidden="1" thickBot="1">
      <c r="A1" s="137" t="s">
        <v>42</v>
      </c>
      <c r="B1" s="138"/>
      <c r="D1" s="138"/>
      <c r="E1" s="139"/>
      <c r="F1" s="139"/>
      <c r="G1" s="140"/>
      <c r="H1" s="140"/>
      <c r="I1" s="138"/>
      <c r="J1" s="139"/>
      <c r="K1" s="139"/>
      <c r="L1" s="140"/>
      <c r="M1" s="140"/>
      <c r="O1" s="137" t="s">
        <v>42</v>
      </c>
      <c r="P1" s="137" t="s">
        <v>42</v>
      </c>
      <c r="Q1" s="137" t="s">
        <v>42</v>
      </c>
      <c r="R1" s="137" t="s">
        <v>42</v>
      </c>
    </row>
    <row r="2" spans="1:18" s="142" customFormat="1" ht="31.5" customHeight="1" thickBot="1">
      <c r="A2" s="141"/>
      <c r="B2" s="322" t="str">
        <f>Translations!$B$81</f>
        <v>Proces/Działalność</v>
      </c>
      <c r="C2" s="324" t="str">
        <f>Translations!$B$82</f>
        <v>Incydent</v>
      </c>
      <c r="D2" s="326" t="str">
        <f>Translations!$B$83</f>
        <v>Typ ryzyka</v>
      </c>
      <c r="E2" s="328" t="str">
        <f>Translations!$B$84</f>
        <v>Ryzyko nieodłączne</v>
      </c>
      <c r="F2" s="329"/>
      <c r="G2" s="329"/>
      <c r="H2" s="330"/>
      <c r="I2" s="328" t="str">
        <f>Translations!$B$85</f>
        <v>Ryzyko nieodłączne x Ryzyko zawodności systemów kontroli wewnętrznej </v>
      </c>
      <c r="J2" s="329"/>
      <c r="K2" s="329"/>
      <c r="L2" s="329"/>
      <c r="M2" s="330"/>
      <c r="O2" s="141"/>
      <c r="P2" s="143"/>
      <c r="Q2" s="143"/>
      <c r="R2" s="141"/>
    </row>
    <row r="3" spans="1:18" s="142" customFormat="1" ht="31.5" customHeight="1" thickBot="1">
      <c r="A3" s="141"/>
      <c r="B3" s="323"/>
      <c r="C3" s="325"/>
      <c r="D3" s="327"/>
      <c r="E3" s="179" t="s">
        <v>2</v>
      </c>
      <c r="F3" s="180" t="s">
        <v>3</v>
      </c>
      <c r="G3" s="331" t="str">
        <f>Translations!$B$86</f>
        <v>Ryzyko</v>
      </c>
      <c r="H3" s="330"/>
      <c r="I3" s="181" t="str">
        <f>Translations!$B$87</f>
        <v>Działanie(a) kontrolne</v>
      </c>
      <c r="J3" s="180" t="s">
        <v>2</v>
      </c>
      <c r="K3" s="180" t="s">
        <v>3</v>
      </c>
      <c r="L3" s="331" t="str">
        <f>Translations!$B$86</f>
        <v>Ryzyko</v>
      </c>
      <c r="M3" s="330"/>
      <c r="O3" s="141"/>
      <c r="P3" s="143"/>
      <c r="Q3" s="143"/>
      <c r="R3" s="141"/>
    </row>
    <row r="4" spans="1:18" s="147" customFormat="1" ht="38.25" customHeight="1">
      <c r="A4" s="144"/>
      <c r="B4" s="159"/>
      <c r="C4" s="160"/>
      <c r="D4" s="161"/>
      <c r="E4" s="162"/>
      <c r="F4" s="163"/>
      <c r="G4" s="146">
        <f>IF(COUNT(E4:F4)=2,INDEX(CNTR_RiskProbability,E4)*INDEX(CNTR_RiskImpact,F4),"")</f>
      </c>
      <c r="H4" s="333">
        <f>IF(G4="","",IF($P4=0,"NISKIE",IF($P4=2,"WYSOKIE","ŚREDNIE")))</f>
      </c>
      <c r="I4" s="176"/>
      <c r="J4" s="163"/>
      <c r="K4" s="163"/>
      <c r="L4" s="146">
        <f>IF(COUNT(J4:K4)=2,INDEX(CNTR_RiskProbability,J4)*INDEX(CNTR_RiskImpact,K4),"")</f>
      </c>
      <c r="M4" s="333">
        <f>IF(L4="","",IF($Q4=0,"NISKIE",IF($Q4=2,"WYSOKIE","ŚREDNIE")))</f>
      </c>
      <c r="O4" s="144"/>
      <c r="P4" s="148">
        <f aca="true" t="shared" si="0" ref="P4:P35">IF(G4="","",IF(G4&lt;CNTR_RiskThresholdLow,0,IF(G4&gt;CNTR_RiskThresholdHigh,2,1)))</f>
      </c>
      <c r="Q4" s="148">
        <f aca="true" t="shared" si="1" ref="Q4:Q35">IF(L4="","",IF(L4&lt;CNTR_RiskThresholdLow,0,IF(L4&gt;CNTR_RiskThresholdHigh,2,1)))</f>
      </c>
      <c r="R4" s="144"/>
    </row>
    <row r="5" spans="1:18" s="147" customFormat="1" ht="38.25" customHeight="1">
      <c r="A5" s="144"/>
      <c r="B5" s="164"/>
      <c r="C5" s="165"/>
      <c r="D5" s="166"/>
      <c r="E5" s="167"/>
      <c r="F5" s="168"/>
      <c r="G5" s="149">
        <f aca="true" t="shared" si="2" ref="G5:G68">IF(COUNT(E5:F5)=2,INDEX(CNTR_RiskProbability,E5)*INDEX(CNTR_RiskImpact,F5),"")</f>
      </c>
      <c r="H5" s="150">
        <f aca="true" t="shared" si="3" ref="H5:H68">IF(G5="","",IF($P5=0,"NISKIE",IF($P5=2,"WYSOKIE","ŚREDNIE")))</f>
      </c>
      <c r="I5" s="177"/>
      <c r="J5" s="168"/>
      <c r="K5" s="168"/>
      <c r="L5" s="149">
        <f aca="true" t="shared" si="4" ref="L5:L68">IF(COUNT(J5:K5)=2,INDEX(CNTR_RiskProbability,J5)*INDEX(CNTR_RiskImpact,K5),"")</f>
      </c>
      <c r="M5" s="150">
        <f aca="true" t="shared" si="5" ref="M5:M68">IF(L5="","",IF($Q5=0,"NISKIE",IF($Q5=2,"WYSOKIE","ŚREDNIE")))</f>
      </c>
      <c r="O5" s="144"/>
      <c r="P5" s="148">
        <f t="shared" si="0"/>
      </c>
      <c r="Q5" s="148">
        <f t="shared" si="1"/>
      </c>
      <c r="R5" s="144"/>
    </row>
    <row r="6" spans="1:18" s="147" customFormat="1" ht="38.25" customHeight="1">
      <c r="A6" s="144"/>
      <c r="B6" s="164"/>
      <c r="C6" s="165"/>
      <c r="D6" s="166"/>
      <c r="E6" s="167"/>
      <c r="F6" s="168"/>
      <c r="G6" s="149">
        <f t="shared" si="2"/>
      </c>
      <c r="H6" s="150">
        <f t="shared" si="3"/>
      </c>
      <c r="I6" s="177"/>
      <c r="J6" s="168"/>
      <c r="K6" s="168"/>
      <c r="L6" s="149">
        <f t="shared" si="4"/>
      </c>
      <c r="M6" s="150">
        <f t="shared" si="5"/>
      </c>
      <c r="O6" s="144"/>
      <c r="P6" s="148">
        <f t="shared" si="0"/>
      </c>
      <c r="Q6" s="148">
        <f t="shared" si="1"/>
      </c>
      <c r="R6" s="144"/>
    </row>
    <row r="7" spans="1:18" s="147" customFormat="1" ht="38.25" customHeight="1">
      <c r="A7" s="144"/>
      <c r="B7" s="164"/>
      <c r="C7" s="165"/>
      <c r="D7" s="169"/>
      <c r="E7" s="167"/>
      <c r="F7" s="168"/>
      <c r="G7" s="149">
        <f t="shared" si="2"/>
      </c>
      <c r="H7" s="150">
        <f t="shared" si="3"/>
      </c>
      <c r="I7" s="177"/>
      <c r="J7" s="168"/>
      <c r="K7" s="168"/>
      <c r="L7" s="149">
        <f t="shared" si="4"/>
      </c>
      <c r="M7" s="150">
        <f t="shared" si="5"/>
      </c>
      <c r="O7" s="144"/>
      <c r="P7" s="148">
        <f t="shared" si="0"/>
      </c>
      <c r="Q7" s="148">
        <f t="shared" si="1"/>
      </c>
      <c r="R7" s="144"/>
    </row>
    <row r="8" spans="1:18" s="147" customFormat="1" ht="38.25" customHeight="1">
      <c r="A8" s="144"/>
      <c r="B8" s="164"/>
      <c r="C8" s="165"/>
      <c r="D8" s="169"/>
      <c r="E8" s="167"/>
      <c r="F8" s="168"/>
      <c r="G8" s="149">
        <f t="shared" si="2"/>
      </c>
      <c r="H8" s="150">
        <f t="shared" si="3"/>
      </c>
      <c r="I8" s="177"/>
      <c r="J8" s="168"/>
      <c r="K8" s="168"/>
      <c r="L8" s="149">
        <f t="shared" si="4"/>
      </c>
      <c r="M8" s="150">
        <f t="shared" si="5"/>
      </c>
      <c r="O8" s="144"/>
      <c r="P8" s="148">
        <f t="shared" si="0"/>
      </c>
      <c r="Q8" s="148">
        <f t="shared" si="1"/>
      </c>
      <c r="R8" s="144"/>
    </row>
    <row r="9" spans="1:18" s="147" customFormat="1" ht="38.25" customHeight="1">
      <c r="A9" s="144"/>
      <c r="B9" s="164"/>
      <c r="C9" s="165"/>
      <c r="D9" s="169"/>
      <c r="E9" s="167"/>
      <c r="F9" s="168"/>
      <c r="G9" s="149">
        <f t="shared" si="2"/>
      </c>
      <c r="H9" s="150">
        <f t="shared" si="3"/>
      </c>
      <c r="I9" s="177"/>
      <c r="J9" s="168"/>
      <c r="K9" s="168"/>
      <c r="L9" s="149">
        <f t="shared" si="4"/>
      </c>
      <c r="M9" s="150">
        <f t="shared" si="5"/>
      </c>
      <c r="O9" s="144"/>
      <c r="P9" s="148">
        <f t="shared" si="0"/>
      </c>
      <c r="Q9" s="148">
        <f t="shared" si="1"/>
      </c>
      <c r="R9" s="144"/>
    </row>
    <row r="10" spans="1:18" s="147" customFormat="1" ht="38.25" customHeight="1">
      <c r="A10" s="144"/>
      <c r="B10" s="164"/>
      <c r="C10" s="165"/>
      <c r="D10" s="169"/>
      <c r="E10" s="167"/>
      <c r="F10" s="168"/>
      <c r="G10" s="149">
        <f t="shared" si="2"/>
      </c>
      <c r="H10" s="150">
        <f t="shared" si="3"/>
      </c>
      <c r="I10" s="177"/>
      <c r="J10" s="168"/>
      <c r="K10" s="168"/>
      <c r="L10" s="149">
        <f t="shared" si="4"/>
      </c>
      <c r="M10" s="150">
        <f t="shared" si="5"/>
      </c>
      <c r="O10" s="144"/>
      <c r="P10" s="148">
        <f t="shared" si="0"/>
      </c>
      <c r="Q10" s="148">
        <f t="shared" si="1"/>
      </c>
      <c r="R10" s="144"/>
    </row>
    <row r="11" spans="1:18" s="147" customFormat="1" ht="38.25" customHeight="1">
      <c r="A11" s="144"/>
      <c r="B11" s="164"/>
      <c r="C11" s="165"/>
      <c r="D11" s="169"/>
      <c r="E11" s="167"/>
      <c r="F11" s="168"/>
      <c r="G11" s="149">
        <f t="shared" si="2"/>
      </c>
      <c r="H11" s="150">
        <f t="shared" si="3"/>
      </c>
      <c r="I11" s="177"/>
      <c r="J11" s="168"/>
      <c r="K11" s="168"/>
      <c r="L11" s="149">
        <f t="shared" si="4"/>
      </c>
      <c r="M11" s="150">
        <f t="shared" si="5"/>
      </c>
      <c r="O11" s="144"/>
      <c r="P11" s="148">
        <f t="shared" si="0"/>
      </c>
      <c r="Q11" s="148">
        <f t="shared" si="1"/>
      </c>
      <c r="R11" s="144"/>
    </row>
    <row r="12" spans="1:18" s="147" customFormat="1" ht="38.25" customHeight="1">
      <c r="A12" s="144"/>
      <c r="B12" s="164"/>
      <c r="C12" s="165"/>
      <c r="D12" s="169"/>
      <c r="E12" s="167"/>
      <c r="F12" s="168"/>
      <c r="G12" s="149">
        <f t="shared" si="2"/>
      </c>
      <c r="H12" s="150">
        <f t="shared" si="3"/>
      </c>
      <c r="I12" s="177"/>
      <c r="J12" s="168"/>
      <c r="K12" s="168"/>
      <c r="L12" s="149">
        <f t="shared" si="4"/>
      </c>
      <c r="M12" s="150">
        <f t="shared" si="5"/>
      </c>
      <c r="O12" s="144"/>
      <c r="P12" s="148">
        <f t="shared" si="0"/>
      </c>
      <c r="Q12" s="148">
        <f t="shared" si="1"/>
      </c>
      <c r="R12" s="144"/>
    </row>
    <row r="13" spans="1:18" s="147" customFormat="1" ht="38.25" customHeight="1">
      <c r="A13" s="144"/>
      <c r="B13" s="164"/>
      <c r="C13" s="165"/>
      <c r="D13" s="169"/>
      <c r="E13" s="167"/>
      <c r="F13" s="168"/>
      <c r="G13" s="149">
        <f t="shared" si="2"/>
      </c>
      <c r="H13" s="150">
        <f t="shared" si="3"/>
      </c>
      <c r="I13" s="177"/>
      <c r="J13" s="168"/>
      <c r="K13" s="168"/>
      <c r="L13" s="149">
        <f t="shared" si="4"/>
      </c>
      <c r="M13" s="150">
        <f t="shared" si="5"/>
      </c>
      <c r="O13" s="144"/>
      <c r="P13" s="148">
        <f t="shared" si="0"/>
      </c>
      <c r="Q13" s="148">
        <f t="shared" si="1"/>
      </c>
      <c r="R13" s="144"/>
    </row>
    <row r="14" spans="1:18" s="147" customFormat="1" ht="38.25" customHeight="1">
      <c r="A14" s="144"/>
      <c r="B14" s="164"/>
      <c r="C14" s="165"/>
      <c r="D14" s="169"/>
      <c r="E14" s="167"/>
      <c r="F14" s="168"/>
      <c r="G14" s="149">
        <f t="shared" si="2"/>
      </c>
      <c r="H14" s="150">
        <f t="shared" si="3"/>
      </c>
      <c r="I14" s="177"/>
      <c r="J14" s="168"/>
      <c r="K14" s="168"/>
      <c r="L14" s="149">
        <f t="shared" si="4"/>
      </c>
      <c r="M14" s="150">
        <f t="shared" si="5"/>
      </c>
      <c r="O14" s="144"/>
      <c r="P14" s="148">
        <f t="shared" si="0"/>
      </c>
      <c r="Q14" s="148">
        <f t="shared" si="1"/>
      </c>
      <c r="R14" s="144"/>
    </row>
    <row r="15" spans="1:18" s="147" customFormat="1" ht="38.25" customHeight="1">
      <c r="A15" s="144"/>
      <c r="B15" s="164"/>
      <c r="C15" s="165"/>
      <c r="D15" s="169"/>
      <c r="E15" s="167"/>
      <c r="F15" s="168"/>
      <c r="G15" s="149">
        <f t="shared" si="2"/>
      </c>
      <c r="H15" s="150">
        <f t="shared" si="3"/>
      </c>
      <c r="I15" s="177"/>
      <c r="J15" s="168"/>
      <c r="K15" s="168"/>
      <c r="L15" s="149">
        <f t="shared" si="4"/>
      </c>
      <c r="M15" s="150">
        <f t="shared" si="5"/>
      </c>
      <c r="O15" s="144"/>
      <c r="P15" s="148">
        <f t="shared" si="0"/>
      </c>
      <c r="Q15" s="148">
        <f t="shared" si="1"/>
      </c>
      <c r="R15" s="144"/>
    </row>
    <row r="16" spans="1:18" s="147" customFormat="1" ht="38.25" customHeight="1">
      <c r="A16" s="144"/>
      <c r="B16" s="164"/>
      <c r="C16" s="165"/>
      <c r="D16" s="169"/>
      <c r="E16" s="167"/>
      <c r="F16" s="168"/>
      <c r="G16" s="149">
        <f t="shared" si="2"/>
      </c>
      <c r="H16" s="150">
        <f t="shared" si="3"/>
      </c>
      <c r="I16" s="177"/>
      <c r="J16" s="168"/>
      <c r="K16" s="168"/>
      <c r="L16" s="149">
        <f t="shared" si="4"/>
      </c>
      <c r="M16" s="150">
        <f t="shared" si="5"/>
      </c>
      <c r="O16" s="144"/>
      <c r="P16" s="148">
        <f t="shared" si="0"/>
      </c>
      <c r="Q16" s="148">
        <f t="shared" si="1"/>
      </c>
      <c r="R16" s="144"/>
    </row>
    <row r="17" spans="1:18" s="147" customFormat="1" ht="38.25" customHeight="1">
      <c r="A17" s="144"/>
      <c r="B17" s="164"/>
      <c r="C17" s="165"/>
      <c r="D17" s="169"/>
      <c r="E17" s="167"/>
      <c r="F17" s="168"/>
      <c r="G17" s="149">
        <f t="shared" si="2"/>
      </c>
      <c r="H17" s="150">
        <f t="shared" si="3"/>
      </c>
      <c r="I17" s="177"/>
      <c r="J17" s="168"/>
      <c r="K17" s="168"/>
      <c r="L17" s="149">
        <f t="shared" si="4"/>
      </c>
      <c r="M17" s="150">
        <f t="shared" si="5"/>
      </c>
      <c r="O17" s="144"/>
      <c r="P17" s="148">
        <f t="shared" si="0"/>
      </c>
      <c r="Q17" s="148">
        <f t="shared" si="1"/>
      </c>
      <c r="R17" s="144"/>
    </row>
    <row r="18" spans="1:18" s="147" customFormat="1" ht="38.25" customHeight="1">
      <c r="A18" s="144"/>
      <c r="B18" s="164"/>
      <c r="C18" s="165"/>
      <c r="D18" s="169"/>
      <c r="E18" s="167"/>
      <c r="F18" s="168"/>
      <c r="G18" s="149">
        <f t="shared" si="2"/>
      </c>
      <c r="H18" s="150">
        <f t="shared" si="3"/>
      </c>
      <c r="I18" s="177"/>
      <c r="J18" s="168"/>
      <c r="K18" s="168"/>
      <c r="L18" s="149">
        <f t="shared" si="4"/>
      </c>
      <c r="M18" s="150">
        <f t="shared" si="5"/>
      </c>
      <c r="O18" s="144"/>
      <c r="P18" s="148">
        <f t="shared" si="0"/>
      </c>
      <c r="Q18" s="148">
        <f t="shared" si="1"/>
      </c>
      <c r="R18" s="144"/>
    </row>
    <row r="19" spans="1:18" s="147" customFormat="1" ht="38.25" customHeight="1">
      <c r="A19" s="144"/>
      <c r="B19" s="164"/>
      <c r="C19" s="165"/>
      <c r="D19" s="169"/>
      <c r="E19" s="167"/>
      <c r="F19" s="168"/>
      <c r="G19" s="149">
        <f t="shared" si="2"/>
      </c>
      <c r="H19" s="150">
        <f t="shared" si="3"/>
      </c>
      <c r="I19" s="177"/>
      <c r="J19" s="168"/>
      <c r="K19" s="168"/>
      <c r="L19" s="149">
        <f t="shared" si="4"/>
      </c>
      <c r="M19" s="150">
        <f t="shared" si="5"/>
      </c>
      <c r="O19" s="144"/>
      <c r="P19" s="148">
        <f t="shared" si="0"/>
      </c>
      <c r="Q19" s="148">
        <f t="shared" si="1"/>
      </c>
      <c r="R19" s="144"/>
    </row>
    <row r="20" spans="1:18" s="147" customFormat="1" ht="38.25" customHeight="1">
      <c r="A20" s="144"/>
      <c r="B20" s="164"/>
      <c r="C20" s="165"/>
      <c r="D20" s="169"/>
      <c r="E20" s="167"/>
      <c r="F20" s="168"/>
      <c r="G20" s="149">
        <f t="shared" si="2"/>
      </c>
      <c r="H20" s="150">
        <f t="shared" si="3"/>
      </c>
      <c r="I20" s="177"/>
      <c r="J20" s="168"/>
      <c r="K20" s="168"/>
      <c r="L20" s="149">
        <f t="shared" si="4"/>
      </c>
      <c r="M20" s="150">
        <f t="shared" si="5"/>
      </c>
      <c r="O20" s="144"/>
      <c r="P20" s="148">
        <f t="shared" si="0"/>
      </c>
      <c r="Q20" s="148">
        <f t="shared" si="1"/>
      </c>
      <c r="R20" s="144"/>
    </row>
    <row r="21" spans="1:18" s="147" customFormat="1" ht="38.25" customHeight="1">
      <c r="A21" s="144"/>
      <c r="B21" s="164"/>
      <c r="C21" s="165"/>
      <c r="D21" s="169"/>
      <c r="E21" s="167"/>
      <c r="F21" s="168"/>
      <c r="G21" s="149">
        <f t="shared" si="2"/>
      </c>
      <c r="H21" s="150">
        <f t="shared" si="3"/>
      </c>
      <c r="I21" s="177"/>
      <c r="J21" s="168"/>
      <c r="K21" s="168"/>
      <c r="L21" s="149">
        <f t="shared" si="4"/>
      </c>
      <c r="M21" s="150">
        <f t="shared" si="5"/>
      </c>
      <c r="O21" s="144"/>
      <c r="P21" s="148">
        <f t="shared" si="0"/>
      </c>
      <c r="Q21" s="148">
        <f t="shared" si="1"/>
      </c>
      <c r="R21" s="144"/>
    </row>
    <row r="22" spans="1:18" s="147" customFormat="1" ht="38.25" customHeight="1">
      <c r="A22" s="144"/>
      <c r="B22" s="164"/>
      <c r="C22" s="165"/>
      <c r="D22" s="169"/>
      <c r="E22" s="167"/>
      <c r="F22" s="168"/>
      <c r="G22" s="149">
        <f t="shared" si="2"/>
      </c>
      <c r="H22" s="150">
        <f t="shared" si="3"/>
      </c>
      <c r="I22" s="177"/>
      <c r="J22" s="168"/>
      <c r="K22" s="168"/>
      <c r="L22" s="149">
        <f t="shared" si="4"/>
      </c>
      <c r="M22" s="150">
        <f t="shared" si="5"/>
      </c>
      <c r="O22" s="144"/>
      <c r="P22" s="148">
        <f t="shared" si="0"/>
      </c>
      <c r="Q22" s="148">
        <f t="shared" si="1"/>
      </c>
      <c r="R22" s="144"/>
    </row>
    <row r="23" spans="1:18" s="147" customFormat="1" ht="38.25" customHeight="1">
      <c r="A23" s="144"/>
      <c r="B23" s="164"/>
      <c r="C23" s="165"/>
      <c r="D23" s="169"/>
      <c r="E23" s="167"/>
      <c r="F23" s="168"/>
      <c r="G23" s="149">
        <f t="shared" si="2"/>
      </c>
      <c r="H23" s="150">
        <f t="shared" si="3"/>
      </c>
      <c r="I23" s="177"/>
      <c r="J23" s="168"/>
      <c r="K23" s="168"/>
      <c r="L23" s="149">
        <f t="shared" si="4"/>
      </c>
      <c r="M23" s="150">
        <f t="shared" si="5"/>
      </c>
      <c r="O23" s="144"/>
      <c r="P23" s="148">
        <f t="shared" si="0"/>
      </c>
      <c r="Q23" s="148">
        <f t="shared" si="1"/>
      </c>
      <c r="R23" s="144"/>
    </row>
    <row r="24" spans="1:18" s="147" customFormat="1" ht="38.25" customHeight="1">
      <c r="A24" s="144"/>
      <c r="B24" s="164"/>
      <c r="C24" s="165"/>
      <c r="D24" s="169"/>
      <c r="E24" s="167"/>
      <c r="F24" s="168"/>
      <c r="G24" s="149">
        <f t="shared" si="2"/>
      </c>
      <c r="H24" s="150">
        <f t="shared" si="3"/>
      </c>
      <c r="I24" s="177"/>
      <c r="J24" s="168"/>
      <c r="K24" s="168"/>
      <c r="L24" s="149">
        <f t="shared" si="4"/>
      </c>
      <c r="M24" s="150">
        <f t="shared" si="5"/>
      </c>
      <c r="O24" s="144"/>
      <c r="P24" s="148">
        <f t="shared" si="0"/>
      </c>
      <c r="Q24" s="148">
        <f t="shared" si="1"/>
      </c>
      <c r="R24" s="144"/>
    </row>
    <row r="25" spans="1:18" s="147" customFormat="1" ht="38.25" customHeight="1">
      <c r="A25" s="144"/>
      <c r="B25" s="164"/>
      <c r="C25" s="165"/>
      <c r="D25" s="169"/>
      <c r="E25" s="167"/>
      <c r="F25" s="168"/>
      <c r="G25" s="149">
        <f t="shared" si="2"/>
      </c>
      <c r="H25" s="150">
        <f t="shared" si="3"/>
      </c>
      <c r="I25" s="177"/>
      <c r="J25" s="168"/>
      <c r="K25" s="168"/>
      <c r="L25" s="149">
        <f t="shared" si="4"/>
      </c>
      <c r="M25" s="150">
        <f t="shared" si="5"/>
      </c>
      <c r="O25" s="144"/>
      <c r="P25" s="148">
        <f t="shared" si="0"/>
      </c>
      <c r="Q25" s="148">
        <f t="shared" si="1"/>
      </c>
      <c r="R25" s="144"/>
    </row>
    <row r="26" spans="1:18" s="147" customFormat="1" ht="38.25" customHeight="1">
      <c r="A26" s="144"/>
      <c r="B26" s="164"/>
      <c r="C26" s="165"/>
      <c r="D26" s="169"/>
      <c r="E26" s="167"/>
      <c r="F26" s="168"/>
      <c r="G26" s="149">
        <f t="shared" si="2"/>
      </c>
      <c r="H26" s="150">
        <f t="shared" si="3"/>
      </c>
      <c r="I26" s="177"/>
      <c r="J26" s="168"/>
      <c r="K26" s="168"/>
      <c r="L26" s="149">
        <f t="shared" si="4"/>
      </c>
      <c r="M26" s="150">
        <f t="shared" si="5"/>
      </c>
      <c r="O26" s="144"/>
      <c r="P26" s="148">
        <f t="shared" si="0"/>
      </c>
      <c r="Q26" s="148">
        <f t="shared" si="1"/>
      </c>
      <c r="R26" s="144"/>
    </row>
    <row r="27" spans="1:18" s="147" customFormat="1" ht="38.25" customHeight="1">
      <c r="A27" s="144"/>
      <c r="B27" s="164"/>
      <c r="C27" s="165"/>
      <c r="D27" s="169"/>
      <c r="E27" s="167"/>
      <c r="F27" s="168"/>
      <c r="G27" s="149">
        <f t="shared" si="2"/>
      </c>
      <c r="H27" s="150">
        <f t="shared" si="3"/>
      </c>
      <c r="I27" s="177"/>
      <c r="J27" s="168"/>
      <c r="K27" s="168"/>
      <c r="L27" s="149">
        <f t="shared" si="4"/>
      </c>
      <c r="M27" s="150">
        <f t="shared" si="5"/>
      </c>
      <c r="O27" s="144"/>
      <c r="P27" s="148">
        <f t="shared" si="0"/>
      </c>
      <c r="Q27" s="148">
        <f t="shared" si="1"/>
      </c>
      <c r="R27" s="144"/>
    </row>
    <row r="28" spans="1:18" s="147" customFormat="1" ht="38.25" customHeight="1">
      <c r="A28" s="144"/>
      <c r="B28" s="164"/>
      <c r="C28" s="165"/>
      <c r="D28" s="169"/>
      <c r="E28" s="167"/>
      <c r="F28" s="168"/>
      <c r="G28" s="149">
        <f t="shared" si="2"/>
      </c>
      <c r="H28" s="150">
        <f t="shared" si="3"/>
      </c>
      <c r="I28" s="177"/>
      <c r="J28" s="168"/>
      <c r="K28" s="168"/>
      <c r="L28" s="149">
        <f t="shared" si="4"/>
      </c>
      <c r="M28" s="150">
        <f t="shared" si="5"/>
      </c>
      <c r="O28" s="144"/>
      <c r="P28" s="148">
        <f t="shared" si="0"/>
      </c>
      <c r="Q28" s="148">
        <f t="shared" si="1"/>
      </c>
      <c r="R28" s="144"/>
    </row>
    <row r="29" spans="1:18" s="147" customFormat="1" ht="38.25" customHeight="1">
      <c r="A29" s="144"/>
      <c r="B29" s="164"/>
      <c r="C29" s="165"/>
      <c r="D29" s="169"/>
      <c r="E29" s="167"/>
      <c r="F29" s="168"/>
      <c r="G29" s="149">
        <f t="shared" si="2"/>
      </c>
      <c r="H29" s="150">
        <f t="shared" si="3"/>
      </c>
      <c r="I29" s="177"/>
      <c r="J29" s="168"/>
      <c r="K29" s="168"/>
      <c r="L29" s="149">
        <f t="shared" si="4"/>
      </c>
      <c r="M29" s="150">
        <f t="shared" si="5"/>
      </c>
      <c r="O29" s="144"/>
      <c r="P29" s="148">
        <f t="shared" si="0"/>
      </c>
      <c r="Q29" s="148">
        <f t="shared" si="1"/>
      </c>
      <c r="R29" s="144"/>
    </row>
    <row r="30" spans="1:18" s="147" customFormat="1" ht="38.25" customHeight="1">
      <c r="A30" s="144"/>
      <c r="B30" s="164"/>
      <c r="C30" s="165"/>
      <c r="D30" s="169"/>
      <c r="E30" s="167"/>
      <c r="F30" s="168"/>
      <c r="G30" s="149">
        <f t="shared" si="2"/>
      </c>
      <c r="H30" s="150">
        <f t="shared" si="3"/>
      </c>
      <c r="I30" s="177"/>
      <c r="J30" s="168"/>
      <c r="K30" s="168"/>
      <c r="L30" s="149">
        <f t="shared" si="4"/>
      </c>
      <c r="M30" s="150">
        <f t="shared" si="5"/>
      </c>
      <c r="O30" s="144"/>
      <c r="P30" s="148">
        <f t="shared" si="0"/>
      </c>
      <c r="Q30" s="148">
        <f t="shared" si="1"/>
      </c>
      <c r="R30" s="144"/>
    </row>
    <row r="31" spans="1:18" s="147" customFormat="1" ht="38.25" customHeight="1">
      <c r="A31" s="144"/>
      <c r="B31" s="164"/>
      <c r="C31" s="165"/>
      <c r="D31" s="169"/>
      <c r="E31" s="167"/>
      <c r="F31" s="168"/>
      <c r="G31" s="149">
        <f t="shared" si="2"/>
      </c>
      <c r="H31" s="150">
        <f t="shared" si="3"/>
      </c>
      <c r="I31" s="177"/>
      <c r="J31" s="168"/>
      <c r="K31" s="168"/>
      <c r="L31" s="149">
        <f t="shared" si="4"/>
      </c>
      <c r="M31" s="150">
        <f t="shared" si="5"/>
      </c>
      <c r="O31" s="144"/>
      <c r="P31" s="148">
        <f t="shared" si="0"/>
      </c>
      <c r="Q31" s="148">
        <f t="shared" si="1"/>
      </c>
      <c r="R31" s="144"/>
    </row>
    <row r="32" spans="1:18" s="147" customFormat="1" ht="38.25" customHeight="1">
      <c r="A32" s="144"/>
      <c r="B32" s="164"/>
      <c r="C32" s="165"/>
      <c r="D32" s="169"/>
      <c r="E32" s="167"/>
      <c r="F32" s="168"/>
      <c r="G32" s="149">
        <f t="shared" si="2"/>
      </c>
      <c r="H32" s="150">
        <f t="shared" si="3"/>
      </c>
      <c r="I32" s="177"/>
      <c r="J32" s="168"/>
      <c r="K32" s="168"/>
      <c r="L32" s="149">
        <f t="shared" si="4"/>
      </c>
      <c r="M32" s="150">
        <f t="shared" si="5"/>
      </c>
      <c r="O32" s="144"/>
      <c r="P32" s="148">
        <f t="shared" si="0"/>
      </c>
      <c r="Q32" s="148">
        <f t="shared" si="1"/>
      </c>
      <c r="R32" s="144"/>
    </row>
    <row r="33" spans="1:18" s="147" customFormat="1" ht="38.25" customHeight="1">
      <c r="A33" s="144"/>
      <c r="B33" s="164"/>
      <c r="C33" s="165"/>
      <c r="D33" s="169"/>
      <c r="E33" s="167"/>
      <c r="F33" s="168"/>
      <c r="G33" s="149">
        <f t="shared" si="2"/>
      </c>
      <c r="H33" s="150">
        <f t="shared" si="3"/>
      </c>
      <c r="I33" s="177"/>
      <c r="J33" s="168"/>
      <c r="K33" s="168"/>
      <c r="L33" s="149">
        <f t="shared" si="4"/>
      </c>
      <c r="M33" s="150">
        <f t="shared" si="5"/>
      </c>
      <c r="O33" s="144"/>
      <c r="P33" s="148">
        <f t="shared" si="0"/>
      </c>
      <c r="Q33" s="148">
        <f t="shared" si="1"/>
      </c>
      <c r="R33" s="144"/>
    </row>
    <row r="34" spans="1:18" s="147" customFormat="1" ht="38.25" customHeight="1">
      <c r="A34" s="144"/>
      <c r="B34" s="164"/>
      <c r="C34" s="165"/>
      <c r="D34" s="169"/>
      <c r="E34" s="167"/>
      <c r="F34" s="168"/>
      <c r="G34" s="149">
        <f t="shared" si="2"/>
      </c>
      <c r="H34" s="150">
        <f t="shared" si="3"/>
      </c>
      <c r="I34" s="177"/>
      <c r="J34" s="168"/>
      <c r="K34" s="168"/>
      <c r="L34" s="149">
        <f t="shared" si="4"/>
      </c>
      <c r="M34" s="150">
        <f t="shared" si="5"/>
      </c>
      <c r="O34" s="144"/>
      <c r="P34" s="148">
        <f t="shared" si="0"/>
      </c>
      <c r="Q34" s="148">
        <f t="shared" si="1"/>
      </c>
      <c r="R34" s="144"/>
    </row>
    <row r="35" spans="1:18" s="147" customFormat="1" ht="38.25" customHeight="1">
      <c r="A35" s="144"/>
      <c r="B35" s="164"/>
      <c r="C35" s="165"/>
      <c r="D35" s="169"/>
      <c r="E35" s="167"/>
      <c r="F35" s="168"/>
      <c r="G35" s="149">
        <f t="shared" si="2"/>
      </c>
      <c r="H35" s="150">
        <f t="shared" si="3"/>
      </c>
      <c r="I35" s="177"/>
      <c r="J35" s="168"/>
      <c r="K35" s="168"/>
      <c r="L35" s="149">
        <f t="shared" si="4"/>
      </c>
      <c r="M35" s="150">
        <f t="shared" si="5"/>
      </c>
      <c r="O35" s="144"/>
      <c r="P35" s="148">
        <f t="shared" si="0"/>
      </c>
      <c r="Q35" s="148">
        <f t="shared" si="1"/>
      </c>
      <c r="R35" s="144"/>
    </row>
    <row r="36" spans="1:18" s="147" customFormat="1" ht="38.25" customHeight="1">
      <c r="A36" s="144"/>
      <c r="B36" s="164"/>
      <c r="C36" s="165"/>
      <c r="D36" s="169"/>
      <c r="E36" s="167"/>
      <c r="F36" s="168"/>
      <c r="G36" s="149">
        <f t="shared" si="2"/>
      </c>
      <c r="H36" s="150">
        <f t="shared" si="3"/>
      </c>
      <c r="I36" s="177"/>
      <c r="J36" s="168"/>
      <c r="K36" s="168"/>
      <c r="L36" s="149">
        <f t="shared" si="4"/>
      </c>
      <c r="M36" s="150">
        <f t="shared" si="5"/>
      </c>
      <c r="O36" s="144"/>
      <c r="P36" s="148">
        <f aca="true" t="shared" si="6" ref="P36:P67">IF(G36="","",IF(G36&lt;CNTR_RiskThresholdLow,0,IF(G36&gt;CNTR_RiskThresholdHigh,2,1)))</f>
      </c>
      <c r="Q36" s="148">
        <f aca="true" t="shared" si="7" ref="Q36:Q67">IF(L36="","",IF(L36&lt;CNTR_RiskThresholdLow,0,IF(L36&gt;CNTR_RiskThresholdHigh,2,1)))</f>
      </c>
      <c r="R36" s="144"/>
    </row>
    <row r="37" spans="1:18" s="147" customFormat="1" ht="38.25" customHeight="1">
      <c r="A37" s="144"/>
      <c r="B37" s="164"/>
      <c r="C37" s="165"/>
      <c r="D37" s="169"/>
      <c r="E37" s="167"/>
      <c r="F37" s="168"/>
      <c r="G37" s="149">
        <f t="shared" si="2"/>
      </c>
      <c r="H37" s="150">
        <f t="shared" si="3"/>
      </c>
      <c r="I37" s="177"/>
      <c r="J37" s="168"/>
      <c r="K37" s="168"/>
      <c r="L37" s="149">
        <f t="shared" si="4"/>
      </c>
      <c r="M37" s="150">
        <f t="shared" si="5"/>
      </c>
      <c r="O37" s="144"/>
      <c r="P37" s="148">
        <f t="shared" si="6"/>
      </c>
      <c r="Q37" s="148">
        <f t="shared" si="7"/>
      </c>
      <c r="R37" s="144"/>
    </row>
    <row r="38" spans="1:18" s="147" customFormat="1" ht="38.25" customHeight="1">
      <c r="A38" s="144"/>
      <c r="B38" s="164"/>
      <c r="C38" s="165"/>
      <c r="D38" s="169"/>
      <c r="E38" s="167"/>
      <c r="F38" s="168"/>
      <c r="G38" s="149">
        <f t="shared" si="2"/>
      </c>
      <c r="H38" s="150">
        <f t="shared" si="3"/>
      </c>
      <c r="I38" s="177"/>
      <c r="J38" s="168"/>
      <c r="K38" s="168"/>
      <c r="L38" s="149">
        <f t="shared" si="4"/>
      </c>
      <c r="M38" s="150">
        <f t="shared" si="5"/>
      </c>
      <c r="O38" s="144"/>
      <c r="P38" s="148">
        <f t="shared" si="6"/>
      </c>
      <c r="Q38" s="148">
        <f t="shared" si="7"/>
      </c>
      <c r="R38" s="144"/>
    </row>
    <row r="39" spans="1:18" s="147" customFormat="1" ht="38.25" customHeight="1">
      <c r="A39" s="144"/>
      <c r="B39" s="164"/>
      <c r="C39" s="165"/>
      <c r="D39" s="169"/>
      <c r="E39" s="167"/>
      <c r="F39" s="168"/>
      <c r="G39" s="149">
        <f t="shared" si="2"/>
      </c>
      <c r="H39" s="150">
        <f t="shared" si="3"/>
      </c>
      <c r="I39" s="177"/>
      <c r="J39" s="168"/>
      <c r="K39" s="168"/>
      <c r="L39" s="149">
        <f t="shared" si="4"/>
      </c>
      <c r="M39" s="150">
        <f t="shared" si="5"/>
      </c>
      <c r="O39" s="144"/>
      <c r="P39" s="148">
        <f t="shared" si="6"/>
      </c>
      <c r="Q39" s="148">
        <f t="shared" si="7"/>
      </c>
      <c r="R39" s="144"/>
    </row>
    <row r="40" spans="1:18" s="147" customFormat="1" ht="38.25" customHeight="1">
      <c r="A40" s="144"/>
      <c r="B40" s="164"/>
      <c r="C40" s="165"/>
      <c r="D40" s="169"/>
      <c r="E40" s="167"/>
      <c r="F40" s="168"/>
      <c r="G40" s="149">
        <f t="shared" si="2"/>
      </c>
      <c r="H40" s="150">
        <f t="shared" si="3"/>
      </c>
      <c r="I40" s="177"/>
      <c r="J40" s="168"/>
      <c r="K40" s="168"/>
      <c r="L40" s="149">
        <f t="shared" si="4"/>
      </c>
      <c r="M40" s="150">
        <f t="shared" si="5"/>
      </c>
      <c r="O40" s="144"/>
      <c r="P40" s="148">
        <f t="shared" si="6"/>
      </c>
      <c r="Q40" s="148">
        <f t="shared" si="7"/>
      </c>
      <c r="R40" s="144"/>
    </row>
    <row r="41" spans="1:18" s="147" customFormat="1" ht="38.25" customHeight="1">
      <c r="A41" s="144"/>
      <c r="B41" s="164"/>
      <c r="C41" s="170"/>
      <c r="D41" s="169"/>
      <c r="E41" s="167"/>
      <c r="F41" s="168"/>
      <c r="G41" s="149">
        <f t="shared" si="2"/>
      </c>
      <c r="H41" s="150">
        <f t="shared" si="3"/>
      </c>
      <c r="I41" s="177"/>
      <c r="J41" s="168"/>
      <c r="K41" s="168"/>
      <c r="L41" s="149">
        <f t="shared" si="4"/>
      </c>
      <c r="M41" s="150">
        <f t="shared" si="5"/>
      </c>
      <c r="O41" s="144"/>
      <c r="P41" s="148">
        <f t="shared" si="6"/>
      </c>
      <c r="Q41" s="148">
        <f t="shared" si="7"/>
      </c>
      <c r="R41" s="144"/>
    </row>
    <row r="42" spans="1:18" s="147" customFormat="1" ht="38.25" customHeight="1">
      <c r="A42" s="144"/>
      <c r="B42" s="164"/>
      <c r="C42" s="170"/>
      <c r="D42" s="169"/>
      <c r="E42" s="167"/>
      <c r="F42" s="168"/>
      <c r="G42" s="149">
        <f t="shared" si="2"/>
      </c>
      <c r="H42" s="150">
        <f t="shared" si="3"/>
      </c>
      <c r="I42" s="177"/>
      <c r="J42" s="168"/>
      <c r="K42" s="168"/>
      <c r="L42" s="149">
        <f t="shared" si="4"/>
      </c>
      <c r="M42" s="150">
        <f t="shared" si="5"/>
      </c>
      <c r="O42" s="144"/>
      <c r="P42" s="148">
        <f t="shared" si="6"/>
      </c>
      <c r="Q42" s="148">
        <f t="shared" si="7"/>
      </c>
      <c r="R42" s="144"/>
    </row>
    <row r="43" spans="1:18" s="147" customFormat="1" ht="38.25" customHeight="1">
      <c r="A43" s="144"/>
      <c r="B43" s="164"/>
      <c r="C43" s="170"/>
      <c r="D43" s="169"/>
      <c r="E43" s="167"/>
      <c r="F43" s="168"/>
      <c r="G43" s="149">
        <f t="shared" si="2"/>
      </c>
      <c r="H43" s="150">
        <f t="shared" si="3"/>
      </c>
      <c r="I43" s="177"/>
      <c r="J43" s="168"/>
      <c r="K43" s="168"/>
      <c r="L43" s="149">
        <f t="shared" si="4"/>
      </c>
      <c r="M43" s="150">
        <f t="shared" si="5"/>
      </c>
      <c r="O43" s="144"/>
      <c r="P43" s="148">
        <f t="shared" si="6"/>
      </c>
      <c r="Q43" s="148">
        <f t="shared" si="7"/>
      </c>
      <c r="R43" s="144"/>
    </row>
    <row r="44" spans="1:18" s="147" customFormat="1" ht="38.25" customHeight="1">
      <c r="A44" s="144"/>
      <c r="B44" s="164"/>
      <c r="C44" s="170"/>
      <c r="D44" s="169"/>
      <c r="E44" s="167"/>
      <c r="F44" s="168"/>
      <c r="G44" s="149">
        <f t="shared" si="2"/>
      </c>
      <c r="H44" s="150">
        <f t="shared" si="3"/>
      </c>
      <c r="I44" s="177"/>
      <c r="J44" s="168"/>
      <c r="K44" s="168"/>
      <c r="L44" s="149">
        <f t="shared" si="4"/>
      </c>
      <c r="M44" s="150">
        <f t="shared" si="5"/>
      </c>
      <c r="O44" s="144"/>
      <c r="P44" s="148">
        <f t="shared" si="6"/>
      </c>
      <c r="Q44" s="148">
        <f t="shared" si="7"/>
      </c>
      <c r="R44" s="144"/>
    </row>
    <row r="45" spans="1:18" s="147" customFormat="1" ht="38.25" customHeight="1">
      <c r="A45" s="144"/>
      <c r="B45" s="164"/>
      <c r="C45" s="170"/>
      <c r="D45" s="169"/>
      <c r="E45" s="167"/>
      <c r="F45" s="168"/>
      <c r="G45" s="149">
        <f t="shared" si="2"/>
      </c>
      <c r="H45" s="150">
        <f t="shared" si="3"/>
      </c>
      <c r="I45" s="177"/>
      <c r="J45" s="168"/>
      <c r="K45" s="168"/>
      <c r="L45" s="149">
        <f t="shared" si="4"/>
      </c>
      <c r="M45" s="150">
        <f t="shared" si="5"/>
      </c>
      <c r="O45" s="144"/>
      <c r="P45" s="148">
        <f t="shared" si="6"/>
      </c>
      <c r="Q45" s="148">
        <f t="shared" si="7"/>
      </c>
      <c r="R45" s="144"/>
    </row>
    <row r="46" spans="1:18" s="147" customFormat="1" ht="38.25" customHeight="1">
      <c r="A46" s="144"/>
      <c r="B46" s="164"/>
      <c r="C46" s="170"/>
      <c r="D46" s="169"/>
      <c r="E46" s="167"/>
      <c r="F46" s="168"/>
      <c r="G46" s="149">
        <f t="shared" si="2"/>
      </c>
      <c r="H46" s="150">
        <f t="shared" si="3"/>
      </c>
      <c r="I46" s="177"/>
      <c r="J46" s="168"/>
      <c r="K46" s="168"/>
      <c r="L46" s="149">
        <f t="shared" si="4"/>
      </c>
      <c r="M46" s="150">
        <f t="shared" si="5"/>
      </c>
      <c r="O46" s="144"/>
      <c r="P46" s="148">
        <f t="shared" si="6"/>
      </c>
      <c r="Q46" s="148">
        <f t="shared" si="7"/>
      </c>
      <c r="R46" s="144"/>
    </row>
    <row r="47" spans="1:18" s="147" customFormat="1" ht="38.25" customHeight="1">
      <c r="A47" s="144"/>
      <c r="B47" s="164"/>
      <c r="C47" s="170"/>
      <c r="D47" s="169"/>
      <c r="E47" s="167"/>
      <c r="F47" s="168"/>
      <c r="G47" s="149">
        <f t="shared" si="2"/>
      </c>
      <c r="H47" s="150">
        <f t="shared" si="3"/>
      </c>
      <c r="I47" s="177"/>
      <c r="J47" s="168"/>
      <c r="K47" s="168"/>
      <c r="L47" s="149">
        <f t="shared" si="4"/>
      </c>
      <c r="M47" s="150">
        <f t="shared" si="5"/>
      </c>
      <c r="O47" s="144"/>
      <c r="P47" s="148">
        <f t="shared" si="6"/>
      </c>
      <c r="Q47" s="148">
        <f t="shared" si="7"/>
      </c>
      <c r="R47" s="144"/>
    </row>
    <row r="48" spans="1:18" s="147" customFormat="1" ht="38.25" customHeight="1">
      <c r="A48" s="144"/>
      <c r="B48" s="164"/>
      <c r="C48" s="170"/>
      <c r="D48" s="169"/>
      <c r="E48" s="167"/>
      <c r="F48" s="168"/>
      <c r="G48" s="149">
        <f t="shared" si="2"/>
      </c>
      <c r="H48" s="150">
        <f t="shared" si="3"/>
      </c>
      <c r="I48" s="177"/>
      <c r="J48" s="168"/>
      <c r="K48" s="168"/>
      <c r="L48" s="149">
        <f t="shared" si="4"/>
      </c>
      <c r="M48" s="150">
        <f t="shared" si="5"/>
      </c>
      <c r="O48" s="144"/>
      <c r="P48" s="148">
        <f t="shared" si="6"/>
      </c>
      <c r="Q48" s="148">
        <f t="shared" si="7"/>
      </c>
      <c r="R48" s="144"/>
    </row>
    <row r="49" spans="1:18" s="147" customFormat="1" ht="38.25" customHeight="1">
      <c r="A49" s="144"/>
      <c r="B49" s="164"/>
      <c r="C49" s="170"/>
      <c r="D49" s="169"/>
      <c r="E49" s="167"/>
      <c r="F49" s="168"/>
      <c r="G49" s="149">
        <f t="shared" si="2"/>
      </c>
      <c r="H49" s="150">
        <f t="shared" si="3"/>
      </c>
      <c r="I49" s="177"/>
      <c r="J49" s="168"/>
      <c r="K49" s="168"/>
      <c r="L49" s="149">
        <f t="shared" si="4"/>
      </c>
      <c r="M49" s="150">
        <f t="shared" si="5"/>
      </c>
      <c r="O49" s="144"/>
      <c r="P49" s="148">
        <f t="shared" si="6"/>
      </c>
      <c r="Q49" s="148">
        <f t="shared" si="7"/>
      </c>
      <c r="R49" s="144"/>
    </row>
    <row r="50" spans="1:18" s="147" customFormat="1" ht="38.25" customHeight="1">
      <c r="A50" s="144"/>
      <c r="B50" s="164"/>
      <c r="C50" s="170"/>
      <c r="D50" s="169"/>
      <c r="E50" s="167"/>
      <c r="F50" s="168"/>
      <c r="G50" s="149">
        <f t="shared" si="2"/>
      </c>
      <c r="H50" s="150">
        <f t="shared" si="3"/>
      </c>
      <c r="I50" s="177"/>
      <c r="J50" s="168"/>
      <c r="K50" s="168"/>
      <c r="L50" s="149">
        <f t="shared" si="4"/>
      </c>
      <c r="M50" s="150">
        <f t="shared" si="5"/>
      </c>
      <c r="O50" s="144"/>
      <c r="P50" s="148">
        <f t="shared" si="6"/>
      </c>
      <c r="Q50" s="148">
        <f t="shared" si="7"/>
      </c>
      <c r="R50" s="144"/>
    </row>
    <row r="51" spans="1:18" s="147" customFormat="1" ht="38.25" customHeight="1">
      <c r="A51" s="144"/>
      <c r="B51" s="164"/>
      <c r="C51" s="170"/>
      <c r="D51" s="169"/>
      <c r="E51" s="167"/>
      <c r="F51" s="168"/>
      <c r="G51" s="149">
        <f t="shared" si="2"/>
      </c>
      <c r="H51" s="150">
        <f t="shared" si="3"/>
      </c>
      <c r="I51" s="177"/>
      <c r="J51" s="168"/>
      <c r="K51" s="168"/>
      <c r="L51" s="149">
        <f t="shared" si="4"/>
      </c>
      <c r="M51" s="150">
        <f t="shared" si="5"/>
      </c>
      <c r="O51" s="144"/>
      <c r="P51" s="148">
        <f t="shared" si="6"/>
      </c>
      <c r="Q51" s="148">
        <f t="shared" si="7"/>
      </c>
      <c r="R51" s="144"/>
    </row>
    <row r="52" spans="1:18" s="147" customFormat="1" ht="38.25" customHeight="1">
      <c r="A52" s="144"/>
      <c r="B52" s="164"/>
      <c r="C52" s="170"/>
      <c r="D52" s="169"/>
      <c r="E52" s="167"/>
      <c r="F52" s="168"/>
      <c r="G52" s="149">
        <f t="shared" si="2"/>
      </c>
      <c r="H52" s="150">
        <f t="shared" si="3"/>
      </c>
      <c r="I52" s="177"/>
      <c r="J52" s="168"/>
      <c r="K52" s="168"/>
      <c r="L52" s="149">
        <f t="shared" si="4"/>
      </c>
      <c r="M52" s="150">
        <f t="shared" si="5"/>
      </c>
      <c r="O52" s="144"/>
      <c r="P52" s="148">
        <f t="shared" si="6"/>
      </c>
      <c r="Q52" s="148">
        <f t="shared" si="7"/>
      </c>
      <c r="R52" s="144"/>
    </row>
    <row r="53" spans="1:18" s="147" customFormat="1" ht="38.25" customHeight="1">
      <c r="A53" s="144"/>
      <c r="B53" s="164"/>
      <c r="C53" s="170"/>
      <c r="D53" s="169"/>
      <c r="E53" s="167"/>
      <c r="F53" s="168"/>
      <c r="G53" s="149">
        <f t="shared" si="2"/>
      </c>
      <c r="H53" s="150">
        <f t="shared" si="3"/>
      </c>
      <c r="I53" s="177"/>
      <c r="J53" s="168"/>
      <c r="K53" s="168"/>
      <c r="L53" s="149">
        <f t="shared" si="4"/>
      </c>
      <c r="M53" s="150">
        <f t="shared" si="5"/>
      </c>
      <c r="O53" s="144"/>
      <c r="P53" s="148">
        <f t="shared" si="6"/>
      </c>
      <c r="Q53" s="148">
        <f t="shared" si="7"/>
      </c>
      <c r="R53" s="144"/>
    </row>
    <row r="54" spans="1:18" s="147" customFormat="1" ht="38.25" customHeight="1">
      <c r="A54" s="144"/>
      <c r="B54" s="164"/>
      <c r="C54" s="170"/>
      <c r="D54" s="169"/>
      <c r="E54" s="167"/>
      <c r="F54" s="168"/>
      <c r="G54" s="149">
        <f t="shared" si="2"/>
      </c>
      <c r="H54" s="150">
        <f t="shared" si="3"/>
      </c>
      <c r="I54" s="177"/>
      <c r="J54" s="168"/>
      <c r="K54" s="168"/>
      <c r="L54" s="149">
        <f t="shared" si="4"/>
      </c>
      <c r="M54" s="150">
        <f t="shared" si="5"/>
      </c>
      <c r="O54" s="144"/>
      <c r="P54" s="148">
        <f t="shared" si="6"/>
      </c>
      <c r="Q54" s="148">
        <f t="shared" si="7"/>
      </c>
      <c r="R54" s="144"/>
    </row>
    <row r="55" spans="1:18" s="147" customFormat="1" ht="38.25" customHeight="1">
      <c r="A55" s="144"/>
      <c r="B55" s="164"/>
      <c r="C55" s="170"/>
      <c r="D55" s="169"/>
      <c r="E55" s="167"/>
      <c r="F55" s="168"/>
      <c r="G55" s="149">
        <f t="shared" si="2"/>
      </c>
      <c r="H55" s="150">
        <f t="shared" si="3"/>
      </c>
      <c r="I55" s="177"/>
      <c r="J55" s="168"/>
      <c r="K55" s="168"/>
      <c r="L55" s="149">
        <f t="shared" si="4"/>
      </c>
      <c r="M55" s="150">
        <f t="shared" si="5"/>
      </c>
      <c r="O55" s="144"/>
      <c r="P55" s="148">
        <f t="shared" si="6"/>
      </c>
      <c r="Q55" s="148">
        <f t="shared" si="7"/>
      </c>
      <c r="R55" s="144"/>
    </row>
    <row r="56" spans="1:18" s="147" customFormat="1" ht="38.25" customHeight="1">
      <c r="A56" s="144"/>
      <c r="B56" s="164"/>
      <c r="C56" s="170"/>
      <c r="D56" s="169"/>
      <c r="E56" s="167"/>
      <c r="F56" s="168"/>
      <c r="G56" s="149">
        <f t="shared" si="2"/>
      </c>
      <c r="H56" s="150">
        <f t="shared" si="3"/>
      </c>
      <c r="I56" s="177"/>
      <c r="J56" s="168"/>
      <c r="K56" s="168"/>
      <c r="L56" s="149">
        <f t="shared" si="4"/>
      </c>
      <c r="M56" s="150">
        <f t="shared" si="5"/>
      </c>
      <c r="O56" s="144"/>
      <c r="P56" s="148">
        <f t="shared" si="6"/>
      </c>
      <c r="Q56" s="148">
        <f t="shared" si="7"/>
      </c>
      <c r="R56" s="144"/>
    </row>
    <row r="57" spans="1:18" s="147" customFormat="1" ht="38.25" customHeight="1">
      <c r="A57" s="144"/>
      <c r="B57" s="164"/>
      <c r="C57" s="170"/>
      <c r="D57" s="169"/>
      <c r="E57" s="167"/>
      <c r="F57" s="168"/>
      <c r="G57" s="149">
        <f t="shared" si="2"/>
      </c>
      <c r="H57" s="150">
        <f t="shared" si="3"/>
      </c>
      <c r="I57" s="177"/>
      <c r="J57" s="168"/>
      <c r="K57" s="168"/>
      <c r="L57" s="149">
        <f t="shared" si="4"/>
      </c>
      <c r="M57" s="150">
        <f t="shared" si="5"/>
      </c>
      <c r="O57" s="144"/>
      <c r="P57" s="148">
        <f t="shared" si="6"/>
      </c>
      <c r="Q57" s="148">
        <f t="shared" si="7"/>
      </c>
      <c r="R57" s="144"/>
    </row>
    <row r="58" spans="1:18" s="147" customFormat="1" ht="38.25" customHeight="1">
      <c r="A58" s="144"/>
      <c r="B58" s="164"/>
      <c r="C58" s="170"/>
      <c r="D58" s="169"/>
      <c r="E58" s="167"/>
      <c r="F58" s="168"/>
      <c r="G58" s="149">
        <f t="shared" si="2"/>
      </c>
      <c r="H58" s="150">
        <f t="shared" si="3"/>
      </c>
      <c r="I58" s="177"/>
      <c r="J58" s="168"/>
      <c r="K58" s="168"/>
      <c r="L58" s="149">
        <f t="shared" si="4"/>
      </c>
      <c r="M58" s="150">
        <f t="shared" si="5"/>
      </c>
      <c r="O58" s="144"/>
      <c r="P58" s="148">
        <f t="shared" si="6"/>
      </c>
      <c r="Q58" s="148">
        <f t="shared" si="7"/>
      </c>
      <c r="R58" s="144"/>
    </row>
    <row r="59" spans="1:18" s="147" customFormat="1" ht="38.25" customHeight="1">
      <c r="A59" s="144"/>
      <c r="B59" s="164"/>
      <c r="C59" s="170"/>
      <c r="D59" s="169"/>
      <c r="E59" s="167"/>
      <c r="F59" s="168"/>
      <c r="G59" s="149">
        <f t="shared" si="2"/>
      </c>
      <c r="H59" s="150">
        <f t="shared" si="3"/>
      </c>
      <c r="I59" s="177"/>
      <c r="J59" s="168"/>
      <c r="K59" s="168"/>
      <c r="L59" s="149">
        <f t="shared" si="4"/>
      </c>
      <c r="M59" s="150">
        <f t="shared" si="5"/>
      </c>
      <c r="O59" s="144"/>
      <c r="P59" s="148">
        <f t="shared" si="6"/>
      </c>
      <c r="Q59" s="148">
        <f t="shared" si="7"/>
      </c>
      <c r="R59" s="144"/>
    </row>
    <row r="60" spans="1:18" s="147" customFormat="1" ht="38.25" customHeight="1">
      <c r="A60" s="144"/>
      <c r="B60" s="164"/>
      <c r="C60" s="170"/>
      <c r="D60" s="169"/>
      <c r="E60" s="167"/>
      <c r="F60" s="168"/>
      <c r="G60" s="149">
        <f t="shared" si="2"/>
      </c>
      <c r="H60" s="150">
        <f t="shared" si="3"/>
      </c>
      <c r="I60" s="177"/>
      <c r="J60" s="168"/>
      <c r="K60" s="168"/>
      <c r="L60" s="149">
        <f t="shared" si="4"/>
      </c>
      <c r="M60" s="150">
        <f t="shared" si="5"/>
      </c>
      <c r="O60" s="144"/>
      <c r="P60" s="148">
        <f t="shared" si="6"/>
      </c>
      <c r="Q60" s="148">
        <f t="shared" si="7"/>
      </c>
      <c r="R60" s="144"/>
    </row>
    <row r="61" spans="1:18" s="147" customFormat="1" ht="38.25" customHeight="1">
      <c r="A61" s="144"/>
      <c r="B61" s="164"/>
      <c r="C61" s="170"/>
      <c r="D61" s="166"/>
      <c r="E61" s="167"/>
      <c r="F61" s="168"/>
      <c r="G61" s="149">
        <f t="shared" si="2"/>
      </c>
      <c r="H61" s="150">
        <f t="shared" si="3"/>
      </c>
      <c r="I61" s="177"/>
      <c r="J61" s="168"/>
      <c r="K61" s="168"/>
      <c r="L61" s="149">
        <f t="shared" si="4"/>
      </c>
      <c r="M61" s="150">
        <f t="shared" si="5"/>
      </c>
      <c r="O61" s="144"/>
      <c r="P61" s="148">
        <f t="shared" si="6"/>
      </c>
      <c r="Q61" s="148">
        <f t="shared" si="7"/>
      </c>
      <c r="R61" s="144"/>
    </row>
    <row r="62" spans="1:18" s="147" customFormat="1" ht="38.25" customHeight="1">
      <c r="A62" s="144"/>
      <c r="B62" s="164"/>
      <c r="C62" s="165"/>
      <c r="D62" s="169"/>
      <c r="E62" s="167"/>
      <c r="F62" s="168"/>
      <c r="G62" s="149">
        <f t="shared" si="2"/>
      </c>
      <c r="H62" s="150">
        <f t="shared" si="3"/>
      </c>
      <c r="I62" s="177"/>
      <c r="J62" s="168"/>
      <c r="K62" s="168"/>
      <c r="L62" s="149">
        <f t="shared" si="4"/>
      </c>
      <c r="M62" s="150">
        <f t="shared" si="5"/>
      </c>
      <c r="O62" s="144"/>
      <c r="P62" s="148">
        <f t="shared" si="6"/>
      </c>
      <c r="Q62" s="148">
        <f t="shared" si="7"/>
      </c>
      <c r="R62" s="144"/>
    </row>
    <row r="63" spans="1:18" s="147" customFormat="1" ht="38.25" customHeight="1">
      <c r="A63" s="144"/>
      <c r="B63" s="164"/>
      <c r="C63" s="165"/>
      <c r="D63" s="169"/>
      <c r="E63" s="167"/>
      <c r="F63" s="168"/>
      <c r="G63" s="149">
        <f t="shared" si="2"/>
      </c>
      <c r="H63" s="150">
        <f t="shared" si="3"/>
      </c>
      <c r="I63" s="177"/>
      <c r="J63" s="168"/>
      <c r="K63" s="168"/>
      <c r="L63" s="149">
        <f t="shared" si="4"/>
      </c>
      <c r="M63" s="150">
        <f t="shared" si="5"/>
      </c>
      <c r="O63" s="144"/>
      <c r="P63" s="148">
        <f t="shared" si="6"/>
      </c>
      <c r="Q63" s="148">
        <f t="shared" si="7"/>
      </c>
      <c r="R63" s="144"/>
    </row>
    <row r="64" spans="1:18" s="147" customFormat="1" ht="38.25" customHeight="1">
      <c r="A64" s="144"/>
      <c r="B64" s="164"/>
      <c r="C64" s="165"/>
      <c r="D64" s="169"/>
      <c r="E64" s="167"/>
      <c r="F64" s="168"/>
      <c r="G64" s="149">
        <f t="shared" si="2"/>
      </c>
      <c r="H64" s="150">
        <f t="shared" si="3"/>
      </c>
      <c r="I64" s="177"/>
      <c r="J64" s="168"/>
      <c r="K64" s="168"/>
      <c r="L64" s="149">
        <f t="shared" si="4"/>
      </c>
      <c r="M64" s="150">
        <f t="shared" si="5"/>
      </c>
      <c r="O64" s="144"/>
      <c r="P64" s="148">
        <f t="shared" si="6"/>
      </c>
      <c r="Q64" s="148">
        <f t="shared" si="7"/>
      </c>
      <c r="R64" s="144"/>
    </row>
    <row r="65" spans="1:18" s="147" customFormat="1" ht="38.25" customHeight="1">
      <c r="A65" s="144"/>
      <c r="B65" s="164"/>
      <c r="C65" s="165"/>
      <c r="D65" s="169"/>
      <c r="E65" s="167"/>
      <c r="F65" s="168"/>
      <c r="G65" s="149">
        <f t="shared" si="2"/>
      </c>
      <c r="H65" s="150">
        <f t="shared" si="3"/>
      </c>
      <c r="I65" s="177"/>
      <c r="J65" s="168"/>
      <c r="K65" s="168"/>
      <c r="L65" s="149">
        <f t="shared" si="4"/>
      </c>
      <c r="M65" s="150">
        <f t="shared" si="5"/>
      </c>
      <c r="O65" s="144"/>
      <c r="P65" s="148">
        <f t="shared" si="6"/>
      </c>
      <c r="Q65" s="148">
        <f t="shared" si="7"/>
      </c>
      <c r="R65" s="144"/>
    </row>
    <row r="66" spans="1:18" s="147" customFormat="1" ht="38.25" customHeight="1">
      <c r="A66" s="144"/>
      <c r="B66" s="164"/>
      <c r="C66" s="165"/>
      <c r="D66" s="169"/>
      <c r="E66" s="167"/>
      <c r="F66" s="168"/>
      <c r="G66" s="149">
        <f t="shared" si="2"/>
      </c>
      <c r="H66" s="150">
        <f t="shared" si="3"/>
      </c>
      <c r="I66" s="177"/>
      <c r="J66" s="168"/>
      <c r="K66" s="168"/>
      <c r="L66" s="149">
        <f t="shared" si="4"/>
      </c>
      <c r="M66" s="150">
        <f t="shared" si="5"/>
      </c>
      <c r="O66" s="144"/>
      <c r="P66" s="148">
        <f t="shared" si="6"/>
      </c>
      <c r="Q66" s="148">
        <f t="shared" si="7"/>
      </c>
      <c r="R66" s="144"/>
    </row>
    <row r="67" spans="1:18" s="147" customFormat="1" ht="38.25" customHeight="1">
      <c r="A67" s="144"/>
      <c r="B67" s="164"/>
      <c r="C67" s="165"/>
      <c r="D67" s="169"/>
      <c r="E67" s="167"/>
      <c r="F67" s="168"/>
      <c r="G67" s="149">
        <f t="shared" si="2"/>
      </c>
      <c r="H67" s="150">
        <f t="shared" si="3"/>
      </c>
      <c r="I67" s="177"/>
      <c r="J67" s="168"/>
      <c r="K67" s="168"/>
      <c r="L67" s="149">
        <f t="shared" si="4"/>
      </c>
      <c r="M67" s="150">
        <f t="shared" si="5"/>
      </c>
      <c r="O67" s="144"/>
      <c r="P67" s="148">
        <f t="shared" si="6"/>
      </c>
      <c r="Q67" s="148">
        <f t="shared" si="7"/>
      </c>
      <c r="R67" s="144"/>
    </row>
    <row r="68" spans="1:18" s="147" customFormat="1" ht="38.25" customHeight="1">
      <c r="A68" s="144"/>
      <c r="B68" s="164"/>
      <c r="C68" s="165"/>
      <c r="D68" s="169"/>
      <c r="E68" s="167"/>
      <c r="F68" s="168"/>
      <c r="G68" s="149">
        <f t="shared" si="2"/>
      </c>
      <c r="H68" s="150">
        <f t="shared" si="3"/>
      </c>
      <c r="I68" s="177"/>
      <c r="J68" s="168"/>
      <c r="K68" s="168"/>
      <c r="L68" s="149">
        <f t="shared" si="4"/>
      </c>
      <c r="M68" s="150">
        <f t="shared" si="5"/>
      </c>
      <c r="O68" s="144"/>
      <c r="P68" s="148">
        <f aca="true" t="shared" si="8" ref="P68:P103">IF(G68="","",IF(G68&lt;CNTR_RiskThresholdLow,0,IF(G68&gt;CNTR_RiskThresholdHigh,2,1)))</f>
      </c>
      <c r="Q68" s="148">
        <f aca="true" t="shared" si="9" ref="Q68:Q103">IF(L68="","",IF(L68&lt;CNTR_RiskThresholdLow,0,IF(L68&gt;CNTR_RiskThresholdHigh,2,1)))</f>
      </c>
      <c r="R68" s="144"/>
    </row>
    <row r="69" spans="1:18" s="147" customFormat="1" ht="38.25" customHeight="1">
      <c r="A69" s="144"/>
      <c r="B69" s="164"/>
      <c r="C69" s="165"/>
      <c r="D69" s="169"/>
      <c r="E69" s="167"/>
      <c r="F69" s="168"/>
      <c r="G69" s="149">
        <f aca="true" t="shared" si="10" ref="G69:G103">IF(COUNT(E69:F69)=2,INDEX(CNTR_RiskProbability,E69)*INDEX(CNTR_RiskImpact,F69),"")</f>
      </c>
      <c r="H69" s="150">
        <f aca="true" t="shared" si="11" ref="H69:H103">IF(G69="","",IF($P69=0,"NISKIE",IF($P69=2,"WYSOKIE","ŚREDNIE")))</f>
      </c>
      <c r="I69" s="177"/>
      <c r="J69" s="168"/>
      <c r="K69" s="168"/>
      <c r="L69" s="149">
        <f aca="true" t="shared" si="12" ref="L69:L103">IF(COUNT(J69:K69)=2,INDEX(CNTR_RiskProbability,J69)*INDEX(CNTR_RiskImpact,K69),"")</f>
      </c>
      <c r="M69" s="150">
        <f aca="true" t="shared" si="13" ref="M69:M103">IF(L69="","",IF($Q69=0,"NISKIE",IF($Q69=2,"WYSOKIE","ŚREDNIE")))</f>
      </c>
      <c r="O69" s="144"/>
      <c r="P69" s="148">
        <f t="shared" si="8"/>
      </c>
      <c r="Q69" s="148">
        <f t="shared" si="9"/>
      </c>
      <c r="R69" s="144"/>
    </row>
    <row r="70" spans="1:18" s="147" customFormat="1" ht="38.25" customHeight="1">
      <c r="A70" s="144"/>
      <c r="B70" s="164"/>
      <c r="C70" s="165"/>
      <c r="D70" s="169"/>
      <c r="E70" s="167"/>
      <c r="F70" s="168"/>
      <c r="G70" s="149">
        <f t="shared" si="10"/>
      </c>
      <c r="H70" s="150">
        <f t="shared" si="11"/>
      </c>
      <c r="I70" s="177"/>
      <c r="J70" s="168"/>
      <c r="K70" s="168"/>
      <c r="L70" s="149">
        <f t="shared" si="12"/>
      </c>
      <c r="M70" s="150">
        <f t="shared" si="13"/>
      </c>
      <c r="O70" s="144"/>
      <c r="P70" s="148">
        <f t="shared" si="8"/>
      </c>
      <c r="Q70" s="148">
        <f t="shared" si="9"/>
      </c>
      <c r="R70" s="144"/>
    </row>
    <row r="71" spans="1:18" s="147" customFormat="1" ht="38.25" customHeight="1">
      <c r="A71" s="144"/>
      <c r="B71" s="164"/>
      <c r="C71" s="165"/>
      <c r="D71" s="169"/>
      <c r="E71" s="167"/>
      <c r="F71" s="168"/>
      <c r="G71" s="149">
        <f t="shared" si="10"/>
      </c>
      <c r="H71" s="150">
        <f t="shared" si="11"/>
      </c>
      <c r="I71" s="177"/>
      <c r="J71" s="168"/>
      <c r="K71" s="168"/>
      <c r="L71" s="149">
        <f t="shared" si="12"/>
      </c>
      <c r="M71" s="150">
        <f t="shared" si="13"/>
      </c>
      <c r="O71" s="144"/>
      <c r="P71" s="148">
        <f t="shared" si="8"/>
      </c>
      <c r="Q71" s="148">
        <f t="shared" si="9"/>
      </c>
      <c r="R71" s="144"/>
    </row>
    <row r="72" spans="1:18" s="147" customFormat="1" ht="38.25" customHeight="1">
      <c r="A72" s="144"/>
      <c r="B72" s="164"/>
      <c r="C72" s="165"/>
      <c r="D72" s="169"/>
      <c r="E72" s="167"/>
      <c r="F72" s="168"/>
      <c r="G72" s="149">
        <f t="shared" si="10"/>
      </c>
      <c r="H72" s="150">
        <f t="shared" si="11"/>
      </c>
      <c r="I72" s="177"/>
      <c r="J72" s="168"/>
      <c r="K72" s="168"/>
      <c r="L72" s="149">
        <f t="shared" si="12"/>
      </c>
      <c r="M72" s="150">
        <f t="shared" si="13"/>
      </c>
      <c r="O72" s="144"/>
      <c r="P72" s="148">
        <f t="shared" si="8"/>
      </c>
      <c r="Q72" s="148">
        <f t="shared" si="9"/>
      </c>
      <c r="R72" s="144"/>
    </row>
    <row r="73" spans="1:18" s="147" customFormat="1" ht="38.25" customHeight="1">
      <c r="A73" s="144"/>
      <c r="B73" s="164"/>
      <c r="C73" s="165"/>
      <c r="D73" s="169"/>
      <c r="E73" s="167"/>
      <c r="F73" s="168"/>
      <c r="G73" s="149">
        <f t="shared" si="10"/>
      </c>
      <c r="H73" s="150">
        <f t="shared" si="11"/>
      </c>
      <c r="I73" s="177"/>
      <c r="J73" s="168"/>
      <c r="K73" s="168"/>
      <c r="L73" s="149">
        <f t="shared" si="12"/>
      </c>
      <c r="M73" s="150">
        <f t="shared" si="13"/>
      </c>
      <c r="O73" s="144"/>
      <c r="P73" s="148">
        <f t="shared" si="8"/>
      </c>
      <c r="Q73" s="148">
        <f t="shared" si="9"/>
      </c>
      <c r="R73" s="144"/>
    </row>
    <row r="74" spans="1:18" s="147" customFormat="1" ht="38.25" customHeight="1">
      <c r="A74" s="144"/>
      <c r="B74" s="164"/>
      <c r="C74" s="165"/>
      <c r="D74" s="169"/>
      <c r="E74" s="167"/>
      <c r="F74" s="168"/>
      <c r="G74" s="149">
        <f t="shared" si="10"/>
      </c>
      <c r="H74" s="150">
        <f t="shared" si="11"/>
      </c>
      <c r="I74" s="177"/>
      <c r="J74" s="168"/>
      <c r="K74" s="168"/>
      <c r="L74" s="149">
        <f t="shared" si="12"/>
      </c>
      <c r="M74" s="150">
        <f t="shared" si="13"/>
      </c>
      <c r="O74" s="144"/>
      <c r="P74" s="148">
        <f t="shared" si="8"/>
      </c>
      <c r="Q74" s="148">
        <f t="shared" si="9"/>
      </c>
      <c r="R74" s="144"/>
    </row>
    <row r="75" spans="1:18" s="147" customFormat="1" ht="38.25" customHeight="1">
      <c r="A75" s="144"/>
      <c r="B75" s="164"/>
      <c r="C75" s="165"/>
      <c r="D75" s="169"/>
      <c r="E75" s="167"/>
      <c r="F75" s="168"/>
      <c r="G75" s="149">
        <f t="shared" si="10"/>
      </c>
      <c r="H75" s="150">
        <f t="shared" si="11"/>
      </c>
      <c r="I75" s="177"/>
      <c r="J75" s="168"/>
      <c r="K75" s="168"/>
      <c r="L75" s="149">
        <f t="shared" si="12"/>
      </c>
      <c r="M75" s="150">
        <f t="shared" si="13"/>
      </c>
      <c r="O75" s="144"/>
      <c r="P75" s="148">
        <f t="shared" si="8"/>
      </c>
      <c r="Q75" s="148">
        <f t="shared" si="9"/>
      </c>
      <c r="R75" s="144"/>
    </row>
    <row r="76" spans="1:18" s="147" customFormat="1" ht="38.25" customHeight="1">
      <c r="A76" s="144"/>
      <c r="B76" s="164"/>
      <c r="C76" s="165"/>
      <c r="D76" s="169"/>
      <c r="E76" s="167"/>
      <c r="F76" s="168"/>
      <c r="G76" s="149">
        <f t="shared" si="10"/>
      </c>
      <c r="H76" s="150">
        <f t="shared" si="11"/>
      </c>
      <c r="I76" s="177"/>
      <c r="J76" s="168"/>
      <c r="K76" s="168"/>
      <c r="L76" s="149">
        <f t="shared" si="12"/>
      </c>
      <c r="M76" s="150">
        <f t="shared" si="13"/>
      </c>
      <c r="O76" s="144"/>
      <c r="P76" s="148">
        <f t="shared" si="8"/>
      </c>
      <c r="Q76" s="148">
        <f t="shared" si="9"/>
      </c>
      <c r="R76" s="144"/>
    </row>
    <row r="77" spans="1:18" s="147" customFormat="1" ht="38.25" customHeight="1">
      <c r="A77" s="144"/>
      <c r="B77" s="164"/>
      <c r="C77" s="165"/>
      <c r="D77" s="169"/>
      <c r="E77" s="167"/>
      <c r="F77" s="168"/>
      <c r="G77" s="149">
        <f t="shared" si="10"/>
      </c>
      <c r="H77" s="150">
        <f t="shared" si="11"/>
      </c>
      <c r="I77" s="177"/>
      <c r="J77" s="168"/>
      <c r="K77" s="168"/>
      <c r="L77" s="149">
        <f t="shared" si="12"/>
      </c>
      <c r="M77" s="150">
        <f t="shared" si="13"/>
      </c>
      <c r="O77" s="144"/>
      <c r="P77" s="148">
        <f t="shared" si="8"/>
      </c>
      <c r="Q77" s="148">
        <f t="shared" si="9"/>
      </c>
      <c r="R77" s="144"/>
    </row>
    <row r="78" spans="1:18" s="147" customFormat="1" ht="38.25" customHeight="1">
      <c r="A78" s="144"/>
      <c r="B78" s="164"/>
      <c r="C78" s="165"/>
      <c r="D78" s="169"/>
      <c r="E78" s="167"/>
      <c r="F78" s="168"/>
      <c r="G78" s="149">
        <f t="shared" si="10"/>
      </c>
      <c r="H78" s="150">
        <f t="shared" si="11"/>
      </c>
      <c r="I78" s="177"/>
      <c r="J78" s="168"/>
      <c r="K78" s="168"/>
      <c r="L78" s="149">
        <f t="shared" si="12"/>
      </c>
      <c r="M78" s="150">
        <f t="shared" si="13"/>
      </c>
      <c r="O78" s="144"/>
      <c r="P78" s="148">
        <f t="shared" si="8"/>
      </c>
      <c r="Q78" s="148">
        <f t="shared" si="9"/>
      </c>
      <c r="R78" s="144"/>
    </row>
    <row r="79" spans="1:18" s="147" customFormat="1" ht="38.25" customHeight="1">
      <c r="A79" s="144"/>
      <c r="B79" s="164"/>
      <c r="C79" s="165"/>
      <c r="D79" s="169"/>
      <c r="E79" s="167"/>
      <c r="F79" s="168"/>
      <c r="G79" s="149">
        <f t="shared" si="10"/>
      </c>
      <c r="H79" s="150">
        <f t="shared" si="11"/>
      </c>
      <c r="I79" s="177"/>
      <c r="J79" s="168"/>
      <c r="K79" s="168"/>
      <c r="L79" s="149">
        <f t="shared" si="12"/>
      </c>
      <c r="M79" s="150">
        <f t="shared" si="13"/>
      </c>
      <c r="O79" s="144"/>
      <c r="P79" s="148">
        <f t="shared" si="8"/>
      </c>
      <c r="Q79" s="148">
        <f t="shared" si="9"/>
      </c>
      <c r="R79" s="144"/>
    </row>
    <row r="80" spans="1:18" s="147" customFormat="1" ht="38.25" customHeight="1">
      <c r="A80" s="144"/>
      <c r="B80" s="164"/>
      <c r="C80" s="165"/>
      <c r="D80" s="169"/>
      <c r="E80" s="167"/>
      <c r="F80" s="168"/>
      <c r="G80" s="149">
        <f t="shared" si="10"/>
      </c>
      <c r="H80" s="150">
        <f t="shared" si="11"/>
      </c>
      <c r="I80" s="177"/>
      <c r="J80" s="168"/>
      <c r="K80" s="168"/>
      <c r="L80" s="149">
        <f t="shared" si="12"/>
      </c>
      <c r="M80" s="150">
        <f t="shared" si="13"/>
      </c>
      <c r="O80" s="144"/>
      <c r="P80" s="148">
        <f t="shared" si="8"/>
      </c>
      <c r="Q80" s="148">
        <f t="shared" si="9"/>
      </c>
      <c r="R80" s="144"/>
    </row>
    <row r="81" spans="1:18" s="147" customFormat="1" ht="38.25" customHeight="1">
      <c r="A81" s="144"/>
      <c r="B81" s="164"/>
      <c r="C81" s="165"/>
      <c r="D81" s="169"/>
      <c r="E81" s="167"/>
      <c r="F81" s="168"/>
      <c r="G81" s="149">
        <f t="shared" si="10"/>
      </c>
      <c r="H81" s="150">
        <f t="shared" si="11"/>
      </c>
      <c r="I81" s="177"/>
      <c r="J81" s="168"/>
      <c r="K81" s="168"/>
      <c r="L81" s="149">
        <f t="shared" si="12"/>
      </c>
      <c r="M81" s="150">
        <f t="shared" si="13"/>
      </c>
      <c r="O81" s="144"/>
      <c r="P81" s="148">
        <f t="shared" si="8"/>
      </c>
      <c r="Q81" s="148">
        <f t="shared" si="9"/>
      </c>
      <c r="R81" s="144"/>
    </row>
    <row r="82" spans="1:18" s="147" customFormat="1" ht="38.25" customHeight="1">
      <c r="A82" s="144"/>
      <c r="B82" s="164"/>
      <c r="C82" s="165"/>
      <c r="D82" s="169"/>
      <c r="E82" s="167"/>
      <c r="F82" s="168"/>
      <c r="G82" s="149">
        <f t="shared" si="10"/>
      </c>
      <c r="H82" s="150">
        <f t="shared" si="11"/>
      </c>
      <c r="I82" s="177"/>
      <c r="J82" s="168"/>
      <c r="K82" s="168"/>
      <c r="L82" s="149">
        <f t="shared" si="12"/>
      </c>
      <c r="M82" s="150">
        <f t="shared" si="13"/>
      </c>
      <c r="O82" s="144"/>
      <c r="P82" s="148">
        <f t="shared" si="8"/>
      </c>
      <c r="Q82" s="148">
        <f t="shared" si="9"/>
      </c>
      <c r="R82" s="144"/>
    </row>
    <row r="83" spans="1:18" s="147" customFormat="1" ht="38.25" customHeight="1">
      <c r="A83" s="144"/>
      <c r="B83" s="164"/>
      <c r="C83" s="165"/>
      <c r="D83" s="169"/>
      <c r="E83" s="167"/>
      <c r="F83" s="168"/>
      <c r="G83" s="149">
        <f t="shared" si="10"/>
      </c>
      <c r="H83" s="150">
        <f t="shared" si="11"/>
      </c>
      <c r="I83" s="177"/>
      <c r="J83" s="168"/>
      <c r="K83" s="168"/>
      <c r="L83" s="149">
        <f t="shared" si="12"/>
      </c>
      <c r="M83" s="150">
        <f t="shared" si="13"/>
      </c>
      <c r="O83" s="144"/>
      <c r="P83" s="148">
        <f t="shared" si="8"/>
      </c>
      <c r="Q83" s="148">
        <f t="shared" si="9"/>
      </c>
      <c r="R83" s="144"/>
    </row>
    <row r="84" spans="1:18" s="147" customFormat="1" ht="38.25" customHeight="1">
      <c r="A84" s="144"/>
      <c r="B84" s="164"/>
      <c r="C84" s="165"/>
      <c r="D84" s="169"/>
      <c r="E84" s="167"/>
      <c r="F84" s="168"/>
      <c r="G84" s="149">
        <f t="shared" si="10"/>
      </c>
      <c r="H84" s="150">
        <f t="shared" si="11"/>
      </c>
      <c r="I84" s="177"/>
      <c r="J84" s="168"/>
      <c r="K84" s="168"/>
      <c r="L84" s="149">
        <f t="shared" si="12"/>
      </c>
      <c r="M84" s="150">
        <f t="shared" si="13"/>
      </c>
      <c r="O84" s="144"/>
      <c r="P84" s="148">
        <f t="shared" si="8"/>
      </c>
      <c r="Q84" s="148">
        <f t="shared" si="9"/>
      </c>
      <c r="R84" s="144"/>
    </row>
    <row r="85" spans="1:18" s="147" customFormat="1" ht="38.25" customHeight="1">
      <c r="A85" s="144"/>
      <c r="B85" s="164"/>
      <c r="C85" s="165"/>
      <c r="D85" s="169"/>
      <c r="E85" s="167"/>
      <c r="F85" s="168"/>
      <c r="G85" s="149">
        <f t="shared" si="10"/>
      </c>
      <c r="H85" s="150">
        <f t="shared" si="11"/>
      </c>
      <c r="I85" s="177"/>
      <c r="J85" s="168"/>
      <c r="K85" s="168"/>
      <c r="L85" s="149">
        <f t="shared" si="12"/>
      </c>
      <c r="M85" s="150">
        <f t="shared" si="13"/>
      </c>
      <c r="O85" s="144"/>
      <c r="P85" s="148">
        <f t="shared" si="8"/>
      </c>
      <c r="Q85" s="148">
        <f t="shared" si="9"/>
      </c>
      <c r="R85" s="144"/>
    </row>
    <row r="86" spans="1:18" s="147" customFormat="1" ht="38.25" customHeight="1">
      <c r="A86" s="144"/>
      <c r="B86" s="164"/>
      <c r="C86" s="165"/>
      <c r="D86" s="169"/>
      <c r="E86" s="167"/>
      <c r="F86" s="168"/>
      <c r="G86" s="149">
        <f t="shared" si="10"/>
      </c>
      <c r="H86" s="150">
        <f t="shared" si="11"/>
      </c>
      <c r="I86" s="177"/>
      <c r="J86" s="168"/>
      <c r="K86" s="168"/>
      <c r="L86" s="149">
        <f t="shared" si="12"/>
      </c>
      <c r="M86" s="150">
        <f t="shared" si="13"/>
      </c>
      <c r="O86" s="144"/>
      <c r="P86" s="148">
        <f t="shared" si="8"/>
      </c>
      <c r="Q86" s="148">
        <f t="shared" si="9"/>
      </c>
      <c r="R86" s="144"/>
    </row>
    <row r="87" spans="1:18" s="147" customFormat="1" ht="38.25" customHeight="1">
      <c r="A87" s="144"/>
      <c r="B87" s="164"/>
      <c r="C87" s="165"/>
      <c r="D87" s="169"/>
      <c r="E87" s="167"/>
      <c r="F87" s="168"/>
      <c r="G87" s="149">
        <f t="shared" si="10"/>
      </c>
      <c r="H87" s="150">
        <f t="shared" si="11"/>
      </c>
      <c r="I87" s="177"/>
      <c r="J87" s="168"/>
      <c r="K87" s="168"/>
      <c r="L87" s="149">
        <f t="shared" si="12"/>
      </c>
      <c r="M87" s="150">
        <f t="shared" si="13"/>
      </c>
      <c r="O87" s="144"/>
      <c r="P87" s="148">
        <f t="shared" si="8"/>
      </c>
      <c r="Q87" s="148">
        <f t="shared" si="9"/>
      </c>
      <c r="R87" s="144"/>
    </row>
    <row r="88" spans="1:18" s="147" customFormat="1" ht="38.25" customHeight="1">
      <c r="A88" s="144"/>
      <c r="B88" s="164"/>
      <c r="C88" s="165"/>
      <c r="D88" s="169"/>
      <c r="E88" s="167"/>
      <c r="F88" s="168"/>
      <c r="G88" s="149">
        <f t="shared" si="10"/>
      </c>
      <c r="H88" s="150">
        <f t="shared" si="11"/>
      </c>
      <c r="I88" s="177"/>
      <c r="J88" s="168"/>
      <c r="K88" s="168"/>
      <c r="L88" s="149">
        <f t="shared" si="12"/>
      </c>
      <c r="M88" s="150">
        <f t="shared" si="13"/>
      </c>
      <c r="O88" s="144"/>
      <c r="P88" s="148">
        <f t="shared" si="8"/>
      </c>
      <c r="Q88" s="148">
        <f t="shared" si="9"/>
      </c>
      <c r="R88" s="144"/>
    </row>
    <row r="89" spans="1:18" s="147" customFormat="1" ht="38.25" customHeight="1">
      <c r="A89" s="144"/>
      <c r="B89" s="164"/>
      <c r="C89" s="165"/>
      <c r="D89" s="169"/>
      <c r="E89" s="167"/>
      <c r="F89" s="168"/>
      <c r="G89" s="149">
        <f t="shared" si="10"/>
      </c>
      <c r="H89" s="150">
        <f t="shared" si="11"/>
      </c>
      <c r="I89" s="177"/>
      <c r="J89" s="168"/>
      <c r="K89" s="168"/>
      <c r="L89" s="149">
        <f t="shared" si="12"/>
      </c>
      <c r="M89" s="150">
        <f t="shared" si="13"/>
      </c>
      <c r="O89" s="144"/>
      <c r="P89" s="148">
        <f t="shared" si="8"/>
      </c>
      <c r="Q89" s="148">
        <f t="shared" si="9"/>
      </c>
      <c r="R89" s="144"/>
    </row>
    <row r="90" spans="1:18" s="147" customFormat="1" ht="38.25" customHeight="1">
      <c r="A90" s="144"/>
      <c r="B90" s="164"/>
      <c r="C90" s="165"/>
      <c r="D90" s="169"/>
      <c r="E90" s="167"/>
      <c r="F90" s="168"/>
      <c r="G90" s="149">
        <f t="shared" si="10"/>
      </c>
      <c r="H90" s="150">
        <f t="shared" si="11"/>
      </c>
      <c r="I90" s="177"/>
      <c r="J90" s="168"/>
      <c r="K90" s="168"/>
      <c r="L90" s="149">
        <f t="shared" si="12"/>
      </c>
      <c r="M90" s="150">
        <f t="shared" si="13"/>
      </c>
      <c r="O90" s="144"/>
      <c r="P90" s="148">
        <f t="shared" si="8"/>
      </c>
      <c r="Q90" s="148">
        <f t="shared" si="9"/>
      </c>
      <c r="R90" s="144"/>
    </row>
    <row r="91" spans="1:18" s="147" customFormat="1" ht="38.25" customHeight="1">
      <c r="A91" s="144"/>
      <c r="B91" s="164"/>
      <c r="C91" s="165"/>
      <c r="D91" s="169"/>
      <c r="E91" s="167"/>
      <c r="F91" s="168"/>
      <c r="G91" s="149">
        <f t="shared" si="10"/>
      </c>
      <c r="H91" s="150">
        <f t="shared" si="11"/>
      </c>
      <c r="I91" s="177"/>
      <c r="J91" s="168"/>
      <c r="K91" s="168"/>
      <c r="L91" s="149">
        <f t="shared" si="12"/>
      </c>
      <c r="M91" s="150">
        <f t="shared" si="13"/>
      </c>
      <c r="O91" s="144"/>
      <c r="P91" s="148">
        <f t="shared" si="8"/>
      </c>
      <c r="Q91" s="148">
        <f t="shared" si="9"/>
      </c>
      <c r="R91" s="144"/>
    </row>
    <row r="92" spans="1:18" s="147" customFormat="1" ht="38.25" customHeight="1">
      <c r="A92" s="144"/>
      <c r="B92" s="164"/>
      <c r="C92" s="165"/>
      <c r="D92" s="169"/>
      <c r="E92" s="167"/>
      <c r="F92" s="168"/>
      <c r="G92" s="149">
        <f t="shared" si="10"/>
      </c>
      <c r="H92" s="150">
        <f t="shared" si="11"/>
      </c>
      <c r="I92" s="177"/>
      <c r="J92" s="168"/>
      <c r="K92" s="168"/>
      <c r="L92" s="149">
        <f t="shared" si="12"/>
      </c>
      <c r="M92" s="150">
        <f t="shared" si="13"/>
      </c>
      <c r="O92" s="144"/>
      <c r="P92" s="148">
        <f t="shared" si="8"/>
      </c>
      <c r="Q92" s="148">
        <f t="shared" si="9"/>
      </c>
      <c r="R92" s="144"/>
    </row>
    <row r="93" spans="1:18" s="147" customFormat="1" ht="38.25" customHeight="1">
      <c r="A93" s="144"/>
      <c r="B93" s="164"/>
      <c r="C93" s="165"/>
      <c r="D93" s="169"/>
      <c r="E93" s="167"/>
      <c r="F93" s="168"/>
      <c r="G93" s="149">
        <f t="shared" si="10"/>
      </c>
      <c r="H93" s="150">
        <f t="shared" si="11"/>
      </c>
      <c r="I93" s="177"/>
      <c r="J93" s="168"/>
      <c r="K93" s="168"/>
      <c r="L93" s="149">
        <f t="shared" si="12"/>
      </c>
      <c r="M93" s="150">
        <f t="shared" si="13"/>
      </c>
      <c r="O93" s="144"/>
      <c r="P93" s="148">
        <f t="shared" si="8"/>
      </c>
      <c r="Q93" s="148">
        <f t="shared" si="9"/>
      </c>
      <c r="R93" s="144"/>
    </row>
    <row r="94" spans="1:18" s="147" customFormat="1" ht="38.25" customHeight="1">
      <c r="A94" s="144"/>
      <c r="B94" s="164"/>
      <c r="C94" s="165"/>
      <c r="D94" s="169"/>
      <c r="E94" s="167"/>
      <c r="F94" s="168"/>
      <c r="G94" s="149">
        <f t="shared" si="10"/>
      </c>
      <c r="H94" s="150">
        <f t="shared" si="11"/>
      </c>
      <c r="I94" s="177"/>
      <c r="J94" s="168"/>
      <c r="K94" s="168"/>
      <c r="L94" s="149">
        <f t="shared" si="12"/>
      </c>
      <c r="M94" s="150">
        <f t="shared" si="13"/>
      </c>
      <c r="O94" s="144"/>
      <c r="P94" s="148">
        <f t="shared" si="8"/>
      </c>
      <c r="Q94" s="148">
        <f t="shared" si="9"/>
      </c>
      <c r="R94" s="144"/>
    </row>
    <row r="95" spans="1:18" s="147" customFormat="1" ht="38.25" customHeight="1">
      <c r="A95" s="144"/>
      <c r="B95" s="164"/>
      <c r="C95" s="165"/>
      <c r="D95" s="169"/>
      <c r="E95" s="167"/>
      <c r="F95" s="168"/>
      <c r="G95" s="149">
        <f t="shared" si="10"/>
      </c>
      <c r="H95" s="150">
        <f t="shared" si="11"/>
      </c>
      <c r="I95" s="177"/>
      <c r="J95" s="168"/>
      <c r="K95" s="168"/>
      <c r="L95" s="149">
        <f t="shared" si="12"/>
      </c>
      <c r="M95" s="150">
        <f t="shared" si="13"/>
      </c>
      <c r="O95" s="144"/>
      <c r="P95" s="148">
        <f t="shared" si="8"/>
      </c>
      <c r="Q95" s="148">
        <f t="shared" si="9"/>
      </c>
      <c r="R95" s="144"/>
    </row>
    <row r="96" spans="1:18" s="147" customFormat="1" ht="38.25" customHeight="1">
      <c r="A96" s="144"/>
      <c r="B96" s="164"/>
      <c r="C96" s="170"/>
      <c r="D96" s="169"/>
      <c r="E96" s="167"/>
      <c r="F96" s="168"/>
      <c r="G96" s="149">
        <f t="shared" si="10"/>
      </c>
      <c r="H96" s="150">
        <f t="shared" si="11"/>
      </c>
      <c r="I96" s="177"/>
      <c r="J96" s="168"/>
      <c r="K96" s="168"/>
      <c r="L96" s="149">
        <f t="shared" si="12"/>
      </c>
      <c r="M96" s="150">
        <f t="shared" si="13"/>
      </c>
      <c r="O96" s="144"/>
      <c r="P96" s="148">
        <f t="shared" si="8"/>
      </c>
      <c r="Q96" s="148">
        <f t="shared" si="9"/>
      </c>
      <c r="R96" s="144"/>
    </row>
    <row r="97" spans="1:18" s="147" customFormat="1" ht="38.25" customHeight="1">
      <c r="A97" s="144"/>
      <c r="B97" s="164"/>
      <c r="C97" s="170"/>
      <c r="D97" s="169"/>
      <c r="E97" s="167"/>
      <c r="F97" s="168"/>
      <c r="G97" s="149">
        <f t="shared" si="10"/>
      </c>
      <c r="H97" s="150">
        <f t="shared" si="11"/>
      </c>
      <c r="I97" s="177"/>
      <c r="J97" s="168"/>
      <c r="K97" s="168"/>
      <c r="L97" s="149">
        <f t="shared" si="12"/>
      </c>
      <c r="M97" s="150">
        <f t="shared" si="13"/>
      </c>
      <c r="O97" s="144"/>
      <c r="P97" s="148">
        <f t="shared" si="8"/>
      </c>
      <c r="Q97" s="148">
        <f t="shared" si="9"/>
      </c>
      <c r="R97" s="144"/>
    </row>
    <row r="98" spans="1:18" s="147" customFormat="1" ht="38.25" customHeight="1">
      <c r="A98" s="144"/>
      <c r="B98" s="164"/>
      <c r="C98" s="170"/>
      <c r="D98" s="169"/>
      <c r="E98" s="167"/>
      <c r="F98" s="168"/>
      <c r="G98" s="149">
        <f t="shared" si="10"/>
      </c>
      <c r="H98" s="150">
        <f t="shared" si="11"/>
      </c>
      <c r="I98" s="177"/>
      <c r="J98" s="168"/>
      <c r="K98" s="168"/>
      <c r="L98" s="149">
        <f t="shared" si="12"/>
      </c>
      <c r="M98" s="150">
        <f t="shared" si="13"/>
      </c>
      <c r="O98" s="144"/>
      <c r="P98" s="148">
        <f t="shared" si="8"/>
      </c>
      <c r="Q98" s="148">
        <f t="shared" si="9"/>
      </c>
      <c r="R98" s="144"/>
    </row>
    <row r="99" spans="1:18" s="147" customFormat="1" ht="38.25" customHeight="1">
      <c r="A99" s="144"/>
      <c r="B99" s="164"/>
      <c r="C99" s="170"/>
      <c r="D99" s="169"/>
      <c r="E99" s="167"/>
      <c r="F99" s="168"/>
      <c r="G99" s="149">
        <f t="shared" si="10"/>
      </c>
      <c r="H99" s="150">
        <f t="shared" si="11"/>
      </c>
      <c r="I99" s="177"/>
      <c r="J99" s="168"/>
      <c r="K99" s="168"/>
      <c r="L99" s="149">
        <f t="shared" si="12"/>
      </c>
      <c r="M99" s="150">
        <f t="shared" si="13"/>
      </c>
      <c r="O99" s="144"/>
      <c r="P99" s="148">
        <f t="shared" si="8"/>
      </c>
      <c r="Q99" s="148">
        <f t="shared" si="9"/>
      </c>
      <c r="R99" s="144"/>
    </row>
    <row r="100" spans="1:18" s="147" customFormat="1" ht="38.25" customHeight="1">
      <c r="A100" s="144"/>
      <c r="B100" s="164"/>
      <c r="C100" s="170"/>
      <c r="D100" s="169"/>
      <c r="E100" s="167"/>
      <c r="F100" s="168"/>
      <c r="G100" s="149">
        <f t="shared" si="10"/>
      </c>
      <c r="H100" s="150">
        <f t="shared" si="11"/>
      </c>
      <c r="I100" s="177"/>
      <c r="J100" s="168"/>
      <c r="K100" s="168"/>
      <c r="L100" s="149">
        <f t="shared" si="12"/>
      </c>
      <c r="M100" s="150">
        <f t="shared" si="13"/>
      </c>
      <c r="O100" s="144"/>
      <c r="P100" s="148">
        <f t="shared" si="8"/>
      </c>
      <c r="Q100" s="148">
        <f t="shared" si="9"/>
      </c>
      <c r="R100" s="144"/>
    </row>
    <row r="101" spans="1:18" s="147" customFormat="1" ht="38.25" customHeight="1">
      <c r="A101" s="144"/>
      <c r="B101" s="164"/>
      <c r="C101" s="170"/>
      <c r="D101" s="169"/>
      <c r="E101" s="167"/>
      <c r="F101" s="168"/>
      <c r="G101" s="149">
        <f t="shared" si="10"/>
      </c>
      <c r="H101" s="150">
        <f t="shared" si="11"/>
      </c>
      <c r="I101" s="177"/>
      <c r="J101" s="168"/>
      <c r="K101" s="168"/>
      <c r="L101" s="149">
        <f t="shared" si="12"/>
      </c>
      <c r="M101" s="150">
        <f t="shared" si="13"/>
      </c>
      <c r="O101" s="144"/>
      <c r="P101" s="148">
        <f t="shared" si="8"/>
      </c>
      <c r="Q101" s="148">
        <f t="shared" si="9"/>
      </c>
      <c r="R101" s="144"/>
    </row>
    <row r="102" spans="1:18" s="147" customFormat="1" ht="38.25" customHeight="1">
      <c r="A102" s="144"/>
      <c r="B102" s="164"/>
      <c r="C102" s="170"/>
      <c r="D102" s="169"/>
      <c r="E102" s="167"/>
      <c r="F102" s="168"/>
      <c r="G102" s="149">
        <f t="shared" si="10"/>
      </c>
      <c r="H102" s="334">
        <f t="shared" si="11"/>
      </c>
      <c r="I102" s="177"/>
      <c r="J102" s="168"/>
      <c r="K102" s="168"/>
      <c r="L102" s="149">
        <f t="shared" si="12"/>
      </c>
      <c r="M102" s="334">
        <f t="shared" si="13"/>
      </c>
      <c r="O102" s="144"/>
      <c r="P102" s="148">
        <f t="shared" si="8"/>
      </c>
      <c r="Q102" s="148">
        <f t="shared" si="9"/>
      </c>
      <c r="R102" s="144"/>
    </row>
    <row r="103" spans="1:18" s="147" customFormat="1" ht="38.25" customHeight="1" thickBot="1">
      <c r="A103" s="144"/>
      <c r="B103" s="171"/>
      <c r="C103" s="172"/>
      <c r="D103" s="173"/>
      <c r="E103" s="174"/>
      <c r="F103" s="175"/>
      <c r="G103" s="157">
        <f t="shared" si="10"/>
      </c>
      <c r="H103" s="158">
        <f t="shared" si="11"/>
      </c>
      <c r="I103" s="178"/>
      <c r="J103" s="175"/>
      <c r="K103" s="175"/>
      <c r="L103" s="157">
        <f t="shared" si="12"/>
      </c>
      <c r="M103" s="158">
        <f t="shared" si="13"/>
      </c>
      <c r="O103" s="144"/>
      <c r="P103" s="148">
        <f t="shared" si="8"/>
      </c>
      <c r="Q103" s="148">
        <f t="shared" si="9"/>
      </c>
      <c r="R103" s="144"/>
    </row>
  </sheetData>
  <sheetProtection sheet="1" objects="1" scenarios="1" formatCells="0" formatColumns="0" formatRows="0"/>
  <mergeCells count="7">
    <mergeCell ref="B2:B3"/>
    <mergeCell ref="C2:C3"/>
    <mergeCell ref="D2:D3"/>
    <mergeCell ref="E2:H2"/>
    <mergeCell ref="I2:M2"/>
    <mergeCell ref="G3:H3"/>
    <mergeCell ref="L3:M3"/>
  </mergeCells>
  <conditionalFormatting sqref="G4:H6 G62:H102 H5:H103">
    <cfRule type="expression" priority="34" dxfId="2" stopIfTrue="1">
      <formula>$P4=0</formula>
    </cfRule>
    <cfRule type="expression" priority="35" dxfId="1" stopIfTrue="1">
      <formula>$P4=1</formula>
    </cfRule>
    <cfRule type="expression" priority="36" dxfId="0" stopIfTrue="1">
      <formula>$P4=2</formula>
    </cfRule>
  </conditionalFormatting>
  <conditionalFormatting sqref="L4:M6 L62:M102 M5:M103">
    <cfRule type="expression" priority="31" dxfId="2" stopIfTrue="1">
      <formula>$Q4=0</formula>
    </cfRule>
    <cfRule type="expression" priority="32" dxfId="1" stopIfTrue="1">
      <formula>$Q4=1</formula>
    </cfRule>
    <cfRule type="expression" priority="33" dxfId="0" stopIfTrue="1">
      <formula>$Q4=2</formula>
    </cfRule>
  </conditionalFormatting>
  <conditionalFormatting sqref="G103:H103">
    <cfRule type="expression" priority="28" dxfId="2" stopIfTrue="1">
      <formula>$P103=0</formula>
    </cfRule>
    <cfRule type="expression" priority="29" dxfId="1" stopIfTrue="1">
      <formula>$P103=1</formula>
    </cfRule>
    <cfRule type="expression" priority="30" dxfId="0" stopIfTrue="1">
      <formula>$P103=2</formula>
    </cfRule>
  </conditionalFormatting>
  <conditionalFormatting sqref="L103:M103">
    <cfRule type="expression" priority="25" dxfId="2" stopIfTrue="1">
      <formula>$Q103=0</formula>
    </cfRule>
    <cfRule type="expression" priority="26" dxfId="1" stopIfTrue="1">
      <formula>$Q103=1</formula>
    </cfRule>
    <cfRule type="expression" priority="27" dxfId="0" stopIfTrue="1">
      <formula>$Q103=2</formula>
    </cfRule>
  </conditionalFormatting>
  <conditionalFormatting sqref="G7:H60">
    <cfRule type="expression" priority="10" dxfId="2" stopIfTrue="1">
      <formula>$P7=0</formula>
    </cfRule>
    <cfRule type="expression" priority="11" dxfId="1" stopIfTrue="1">
      <formula>$P7=1</formula>
    </cfRule>
    <cfRule type="expression" priority="12" dxfId="0" stopIfTrue="1">
      <formula>$P7=2</formula>
    </cfRule>
  </conditionalFormatting>
  <conditionalFormatting sqref="L7:M60">
    <cfRule type="expression" priority="7" dxfId="2" stopIfTrue="1">
      <formula>$Q7=0</formula>
    </cfRule>
    <cfRule type="expression" priority="8" dxfId="1" stopIfTrue="1">
      <formula>$Q7=1</formula>
    </cfRule>
    <cfRule type="expression" priority="9" dxfId="0" stopIfTrue="1">
      <formula>$Q7=2</formula>
    </cfRule>
  </conditionalFormatting>
  <conditionalFormatting sqref="G61:H61">
    <cfRule type="expression" priority="4" dxfId="2" stopIfTrue="1">
      <formula>$P61=0</formula>
    </cfRule>
    <cfRule type="expression" priority="5" dxfId="1" stopIfTrue="1">
      <formula>$P61=1</formula>
    </cfRule>
    <cfRule type="expression" priority="6" dxfId="0" stopIfTrue="1">
      <formula>$P61=2</formula>
    </cfRule>
  </conditionalFormatting>
  <conditionalFormatting sqref="L61:M61">
    <cfRule type="expression" priority="1" dxfId="2" stopIfTrue="1">
      <formula>$Q61=0</formula>
    </cfRule>
    <cfRule type="expression" priority="2" dxfId="1" stopIfTrue="1">
      <formula>$Q61=1</formula>
    </cfRule>
    <cfRule type="expression" priority="3" dxfId="0" stopIfTrue="1">
      <formula>$Q61=2</formula>
    </cfRule>
  </conditionalFormatting>
  <dataValidations count="1">
    <dataValidation type="list" allowBlank="1" showInputMessage="1" showErrorMessage="1" sqref="E4:F103 J4:K103">
      <formula1>EUConst_ListLevels</formula1>
    </dataValidation>
  </dataValidations>
  <printOptions/>
  <pageMargins left="0.7086614173228347" right="0.7086614173228347" top="0.7874015748031497" bottom="0.7874015748031497" header="0.31496062992125984" footer="0.31496062992125984"/>
  <pageSetup fitToHeight="2" fitToWidth="1"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sheetPr>
    <tabColor indexed="12"/>
    <pageSetUpPr fitToPage="1"/>
  </sheetPr>
  <dimension ref="A2:F5"/>
  <sheetViews>
    <sheetView zoomScalePageLayoutView="0" workbookViewId="0" topLeftCell="A1">
      <selection activeCell="A4" sqref="A4"/>
    </sheetView>
  </sheetViews>
  <sheetFormatPr defaultColWidth="12.7109375" defaultRowHeight="15"/>
  <cols>
    <col min="1" max="1" width="23.28125" style="96" customWidth="1"/>
    <col min="2" max="16384" width="12.7109375" style="96" customWidth="1"/>
  </cols>
  <sheetData>
    <row r="2" ht="23.25">
      <c r="A2" s="95" t="s">
        <v>71</v>
      </c>
    </row>
    <row r="4" spans="1:3" ht="12.75">
      <c r="A4" s="97" t="s">
        <v>263</v>
      </c>
      <c r="B4" s="97" t="str">
        <f>Translations!$B$88</f>
        <v>Wystąpienia:</v>
      </c>
      <c r="C4" s="97" t="str">
        <f>Translations!$B$79</f>
        <v>Prawdopodobieństwo</v>
      </c>
    </row>
    <row r="5" spans="1:6" ht="12.75">
      <c r="A5" s="97" t="s">
        <v>266</v>
      </c>
      <c r="B5" s="98">
        <v>1</v>
      </c>
      <c r="C5" s="98">
        <v>2</v>
      </c>
      <c r="D5" s="98">
        <v>3</v>
      </c>
      <c r="E5" s="98">
        <v>4</v>
      </c>
      <c r="F5" s="98">
        <v>5</v>
      </c>
    </row>
  </sheetData>
  <sheetProtection sheet="1" objects="1" scenarios="1" formatCells="0" formatColumns="0" formatRows="0"/>
  <printOptions/>
  <pageMargins left="0.7086614173228347" right="0.7086614173228347" top="0.7874015748031497" bottom="0.7874015748031497" header="0.31496062992125984" footer="0.31496062992125984"/>
  <pageSetup fitToHeight="10" fitToWidth="3" horizontalDpi="600" verticalDpi="600" orientation="portrait" paperSize="9" scale="46"/>
  <headerFooter>
    <oddHeader>&amp;L&amp;F, &amp;A&amp;R&amp;D, &amp;T</oddHeader>
    <oddFooter>&amp;C&amp;P / &amp;N</oddFooter>
  </headerFooter>
</worksheet>
</file>

<file path=xl/worksheets/sheet5.xml><?xml version="1.0" encoding="utf-8"?>
<worksheet xmlns="http://schemas.openxmlformats.org/spreadsheetml/2006/main" xmlns:r="http://schemas.openxmlformats.org/officeDocument/2006/relationships">
  <sheetPr>
    <tabColor theme="3"/>
  </sheetPr>
  <dimension ref="A2:K2"/>
  <sheetViews>
    <sheetView zoomScale="70" zoomScaleNormal="70" zoomScalePageLayoutView="0" workbookViewId="0" topLeftCell="A1">
      <pane xSplit="1" topLeftCell="B1" activePane="topRight" state="frozen"/>
      <selection pane="topLeft" activeCell="A5" sqref="A5"/>
      <selection pane="topRight" activeCell="A1" sqref="A1:IV16384"/>
    </sheetView>
  </sheetViews>
  <sheetFormatPr defaultColWidth="11.421875" defaultRowHeight="15"/>
  <cols>
    <col min="1" max="1" width="32.28125" style="36" customWidth="1"/>
    <col min="2" max="2" width="18.8515625" style="36" customWidth="1"/>
    <col min="3" max="47" width="12.7109375" style="36" customWidth="1"/>
    <col min="48" max="16384" width="11.421875" style="36" customWidth="1"/>
  </cols>
  <sheetData>
    <row r="2" spans="1:11" ht="23.25">
      <c r="A2" s="35" t="s">
        <v>72</v>
      </c>
      <c r="B2" s="35"/>
      <c r="C2" s="35"/>
      <c r="J2" s="35"/>
      <c r="K2" s="35"/>
    </row>
  </sheetData>
  <sheetProtection sheet="1" objects="1" scenarios="1" formatCells="0" formatColumns="0" formatRows="0"/>
  <printOptions/>
  <pageMargins left="0.7" right="0.7" top="0.787401575" bottom="0.787401575" header="0.3" footer="0.3"/>
  <pageSetup horizontalDpi="600" verticalDpi="600" orientation="portrait" paperSize="9"/>
  <headerFooter>
    <oddHeader>&amp;L&amp;F, &amp;A&amp;R&amp;D, &amp;T</oddHeader>
    <oddFooter>&amp;C&amp;P / &amp;N</oddFooter>
  </headerFooter>
</worksheet>
</file>

<file path=xl/worksheets/sheet6.xml><?xml version="1.0" encoding="utf-8"?>
<worksheet xmlns="http://schemas.openxmlformats.org/spreadsheetml/2006/main" xmlns:r="http://schemas.openxmlformats.org/officeDocument/2006/relationships">
  <sheetPr>
    <tabColor indexed="12"/>
  </sheetPr>
  <dimension ref="A1:D158"/>
  <sheetViews>
    <sheetView zoomScale="115" zoomScaleNormal="115" zoomScalePageLayoutView="0" workbookViewId="0" topLeftCell="A96">
      <selection activeCell="B117" sqref="B117"/>
    </sheetView>
  </sheetViews>
  <sheetFormatPr defaultColWidth="11.421875" defaultRowHeight="15"/>
  <cols>
    <col min="1" max="1" width="8.28125" style="39" customWidth="1"/>
    <col min="2" max="2" width="68.57421875" style="45" customWidth="1"/>
    <col min="3" max="3" width="70.7109375" style="39" customWidth="1"/>
    <col min="4" max="5" width="12.7109375" style="39" customWidth="1"/>
    <col min="6" max="16384" width="11.421875" style="39" customWidth="1"/>
  </cols>
  <sheetData>
    <row r="1" spans="1:3" ht="15">
      <c r="A1" s="37" t="s">
        <v>73</v>
      </c>
      <c r="B1" s="38" t="s">
        <v>74</v>
      </c>
      <c r="C1" s="37" t="s">
        <v>75</v>
      </c>
    </row>
    <row r="2" spans="1:3" ht="13.5" thickBot="1">
      <c r="A2" s="40">
        <v>1</v>
      </c>
      <c r="B2" s="41" t="s">
        <v>322</v>
      </c>
      <c r="C2" s="41" t="s">
        <v>76</v>
      </c>
    </row>
    <row r="3" spans="1:3" ht="12.75">
      <c r="A3" s="40">
        <f aca="true" t="shared" si="0" ref="A3:A66">A2+1</f>
        <v>2</v>
      </c>
      <c r="B3" s="42" t="s">
        <v>323</v>
      </c>
      <c r="C3" s="42" t="s">
        <v>77</v>
      </c>
    </row>
    <row r="4" spans="1:3" ht="12.75">
      <c r="A4" s="40">
        <f t="shared" si="0"/>
        <v>3</v>
      </c>
      <c r="B4" s="43" t="s">
        <v>324</v>
      </c>
      <c r="C4" s="43" t="s">
        <v>78</v>
      </c>
    </row>
    <row r="5" spans="1:3" ht="12.75">
      <c r="A5" s="40">
        <f t="shared" si="0"/>
        <v>4</v>
      </c>
      <c r="B5" s="43" t="s">
        <v>325</v>
      </c>
      <c r="C5" s="43" t="s">
        <v>79</v>
      </c>
    </row>
    <row r="6" spans="1:3" ht="13.5" thickBot="1">
      <c r="A6" s="40">
        <f t="shared" si="0"/>
        <v>5</v>
      </c>
      <c r="B6" s="44" t="s">
        <v>326</v>
      </c>
      <c r="C6" s="44" t="s">
        <v>80</v>
      </c>
    </row>
    <row r="7" spans="1:3" ht="18">
      <c r="A7" s="40">
        <f t="shared" si="0"/>
        <v>6</v>
      </c>
      <c r="B7" s="46" t="s">
        <v>327</v>
      </c>
      <c r="C7" s="46" t="s">
        <v>81</v>
      </c>
    </row>
    <row r="8" spans="1:3" ht="12.75">
      <c r="A8" s="40">
        <f t="shared" si="0"/>
        <v>7</v>
      </c>
      <c r="B8" s="47" t="s">
        <v>328</v>
      </c>
      <c r="C8" s="47" t="s">
        <v>82</v>
      </c>
    </row>
    <row r="9" spans="1:3" ht="38.25">
      <c r="A9" s="40">
        <f t="shared" si="0"/>
        <v>8</v>
      </c>
      <c r="B9" s="249" t="s">
        <v>83</v>
      </c>
      <c r="C9" s="45" t="s">
        <v>83</v>
      </c>
    </row>
    <row r="10" spans="1:3" ht="63.75">
      <c r="A10" s="40">
        <f t="shared" si="0"/>
        <v>9</v>
      </c>
      <c r="B10" s="47" t="s">
        <v>329</v>
      </c>
      <c r="C10" s="47" t="s">
        <v>84</v>
      </c>
    </row>
    <row r="11" spans="1:3" ht="38.25">
      <c r="A11" s="40">
        <f t="shared" si="0"/>
        <v>10</v>
      </c>
      <c r="B11" s="45" t="s">
        <v>85</v>
      </c>
      <c r="C11" s="45" t="s">
        <v>85</v>
      </c>
    </row>
    <row r="12" spans="1:3" ht="25.5">
      <c r="A12" s="40">
        <f t="shared" si="0"/>
        <v>11</v>
      </c>
      <c r="B12" s="47" t="s">
        <v>330</v>
      </c>
      <c r="C12" s="47" t="s">
        <v>86</v>
      </c>
    </row>
    <row r="13" spans="1:3" ht="12.75">
      <c r="A13" s="40">
        <f t="shared" si="0"/>
        <v>12</v>
      </c>
      <c r="B13" s="45" t="s">
        <v>87</v>
      </c>
      <c r="C13" s="45" t="s">
        <v>87</v>
      </c>
    </row>
    <row r="14" spans="1:3" ht="15">
      <c r="A14" s="40">
        <f t="shared" si="0"/>
        <v>13</v>
      </c>
      <c r="B14" s="13" t="s">
        <v>331</v>
      </c>
      <c r="C14" s="13" t="s">
        <v>88</v>
      </c>
    </row>
    <row r="15" spans="1:3" ht="12.75">
      <c r="A15" s="40">
        <f t="shared" si="0"/>
        <v>14</v>
      </c>
      <c r="B15" s="48" t="s">
        <v>332</v>
      </c>
      <c r="C15" s="48" t="s">
        <v>89</v>
      </c>
    </row>
    <row r="16" spans="1:3" ht="12.75">
      <c r="A16" s="40">
        <f t="shared" si="0"/>
        <v>15</v>
      </c>
      <c r="B16" s="49" t="s">
        <v>333</v>
      </c>
      <c r="C16" s="49" t="s">
        <v>90</v>
      </c>
    </row>
    <row r="17" spans="1:3" ht="12.75">
      <c r="A17" s="40">
        <f t="shared" si="0"/>
        <v>16</v>
      </c>
      <c r="B17" s="45" t="s">
        <v>91</v>
      </c>
      <c r="C17" s="45" t="s">
        <v>91</v>
      </c>
    </row>
    <row r="18" spans="1:3" ht="12.75">
      <c r="A18" s="40">
        <f t="shared" si="0"/>
        <v>17</v>
      </c>
      <c r="B18" s="49" t="s">
        <v>334</v>
      </c>
      <c r="C18" s="49" t="s">
        <v>92</v>
      </c>
    </row>
    <row r="19" spans="1:3" ht="12.75">
      <c r="A19" s="40">
        <f t="shared" si="0"/>
        <v>18</v>
      </c>
      <c r="B19" s="50" t="s">
        <v>93</v>
      </c>
      <c r="C19" s="50" t="s">
        <v>93</v>
      </c>
    </row>
    <row r="20" spans="1:3" ht="12.75">
      <c r="A20" s="40">
        <f t="shared" si="0"/>
        <v>19</v>
      </c>
      <c r="B20" s="49" t="s">
        <v>335</v>
      </c>
      <c r="C20" s="49" t="s">
        <v>94</v>
      </c>
    </row>
    <row r="21" spans="1:3" ht="12.75">
      <c r="A21" s="40">
        <f t="shared" si="0"/>
        <v>20</v>
      </c>
      <c r="B21" s="48" t="s">
        <v>336</v>
      </c>
      <c r="C21" s="48" t="s">
        <v>95</v>
      </c>
    </row>
    <row r="22" spans="1:3" ht="12.75">
      <c r="A22" s="40">
        <f t="shared" si="0"/>
        <v>21</v>
      </c>
      <c r="B22" s="51" t="s">
        <v>337</v>
      </c>
      <c r="C22" s="51" t="s">
        <v>96</v>
      </c>
    </row>
    <row r="23" spans="1:3" ht="12.75">
      <c r="A23" s="40">
        <f t="shared" si="0"/>
        <v>22</v>
      </c>
      <c r="B23" s="48" t="s">
        <v>97</v>
      </c>
      <c r="C23" s="48" t="s">
        <v>97</v>
      </c>
    </row>
    <row r="24" spans="1:3" ht="38.25" customHeight="1">
      <c r="A24" s="40">
        <f t="shared" si="0"/>
        <v>23</v>
      </c>
      <c r="B24" s="51" t="s">
        <v>338</v>
      </c>
      <c r="C24" s="51" t="s">
        <v>98</v>
      </c>
    </row>
    <row r="25" spans="1:3" ht="15.75">
      <c r="A25" s="40">
        <f t="shared" si="0"/>
        <v>24</v>
      </c>
      <c r="B25" s="20" t="s">
        <v>339</v>
      </c>
      <c r="C25" s="20" t="s">
        <v>99</v>
      </c>
    </row>
    <row r="26" spans="1:3" ht="12.75">
      <c r="A26" s="40">
        <f t="shared" si="0"/>
        <v>25</v>
      </c>
      <c r="B26" s="52" t="s">
        <v>340</v>
      </c>
      <c r="C26" s="52" t="s">
        <v>100</v>
      </c>
    </row>
    <row r="27" spans="1:3" ht="12.75">
      <c r="A27" s="40">
        <f t="shared" si="0"/>
        <v>26</v>
      </c>
      <c r="B27" s="242" t="s">
        <v>341</v>
      </c>
      <c r="C27" s="242" t="s">
        <v>101</v>
      </c>
    </row>
    <row r="28" spans="1:3" ht="25.5">
      <c r="A28" s="40">
        <f t="shared" si="0"/>
        <v>27</v>
      </c>
      <c r="B28" s="47" t="s">
        <v>342</v>
      </c>
      <c r="C28" s="47" t="s">
        <v>102</v>
      </c>
    </row>
    <row r="29" spans="1:3" ht="12.75">
      <c r="A29" s="40">
        <f t="shared" si="0"/>
        <v>28</v>
      </c>
      <c r="B29" s="53" t="s">
        <v>343</v>
      </c>
      <c r="C29" s="53" t="s">
        <v>103</v>
      </c>
    </row>
    <row r="30" spans="1:3" ht="38.25">
      <c r="A30" s="40">
        <f t="shared" si="0"/>
        <v>29</v>
      </c>
      <c r="B30" s="47" t="s">
        <v>344</v>
      </c>
      <c r="C30" s="47" t="s">
        <v>104</v>
      </c>
    </row>
    <row r="31" spans="1:3" ht="12.75">
      <c r="A31" s="40">
        <f t="shared" si="0"/>
        <v>30</v>
      </c>
      <c r="B31" s="54" t="s">
        <v>345</v>
      </c>
      <c r="C31" s="54" t="s">
        <v>105</v>
      </c>
    </row>
    <row r="32" spans="1:3" ht="25.5">
      <c r="A32" s="40">
        <f t="shared" si="0"/>
        <v>31</v>
      </c>
      <c r="B32" s="54" t="s">
        <v>346</v>
      </c>
      <c r="C32" s="54" t="s">
        <v>106</v>
      </c>
    </row>
    <row r="33" spans="1:3" ht="38.25">
      <c r="A33" s="40">
        <f t="shared" si="0"/>
        <v>32</v>
      </c>
      <c r="B33" s="54" t="s">
        <v>347</v>
      </c>
      <c r="C33" s="54" t="s">
        <v>107</v>
      </c>
    </row>
    <row r="34" spans="1:3" ht="25.5">
      <c r="A34" s="40">
        <f t="shared" si="0"/>
        <v>33</v>
      </c>
      <c r="B34" s="47" t="s">
        <v>348</v>
      </c>
      <c r="C34" s="47" t="s">
        <v>108</v>
      </c>
    </row>
    <row r="35" spans="1:3" ht="12.75">
      <c r="A35" s="40">
        <f t="shared" si="0"/>
        <v>34</v>
      </c>
      <c r="B35" s="47" t="s">
        <v>349</v>
      </c>
      <c r="C35" s="47" t="s">
        <v>109</v>
      </c>
    </row>
    <row r="36" spans="1:3" ht="89.25">
      <c r="A36" s="40">
        <f t="shared" si="0"/>
        <v>35</v>
      </c>
      <c r="B36" s="22" t="s">
        <v>350</v>
      </c>
      <c r="C36" s="22" t="s">
        <v>110</v>
      </c>
    </row>
    <row r="37" spans="1:3" ht="63.75">
      <c r="A37" s="40">
        <f t="shared" si="0"/>
        <v>36</v>
      </c>
      <c r="B37" s="55" t="s">
        <v>351</v>
      </c>
      <c r="C37" s="55" t="s">
        <v>111</v>
      </c>
    </row>
    <row r="38" spans="1:3" ht="102.75" thickBot="1">
      <c r="A38" s="40">
        <f t="shared" si="0"/>
        <v>37</v>
      </c>
      <c r="B38" s="22" t="s">
        <v>352</v>
      </c>
      <c r="C38" s="22" t="s">
        <v>112</v>
      </c>
    </row>
    <row r="39" spans="1:3" ht="141" thickBot="1">
      <c r="A39" s="40">
        <f t="shared" si="0"/>
        <v>38</v>
      </c>
      <c r="B39" s="56" t="s">
        <v>353</v>
      </c>
      <c r="C39" s="56" t="s">
        <v>113</v>
      </c>
    </row>
    <row r="40" spans="1:3" ht="31.5">
      <c r="A40" s="40">
        <f t="shared" si="0"/>
        <v>39</v>
      </c>
      <c r="B40" s="20" t="s">
        <v>354</v>
      </c>
      <c r="C40" s="20" t="s">
        <v>114</v>
      </c>
    </row>
    <row r="41" spans="1:4" ht="89.25">
      <c r="A41" s="40">
        <f t="shared" si="0"/>
        <v>40</v>
      </c>
      <c r="B41" s="47" t="s">
        <v>355</v>
      </c>
      <c r="C41" s="47" t="s">
        <v>285</v>
      </c>
      <c r="D41" s="57"/>
    </row>
    <row r="42" spans="1:4" ht="51">
      <c r="A42" s="40">
        <f t="shared" si="0"/>
        <v>41</v>
      </c>
      <c r="B42" s="58" t="s">
        <v>357</v>
      </c>
      <c r="C42" s="58" t="s">
        <v>320</v>
      </c>
      <c r="D42" s="57"/>
    </row>
    <row r="43" spans="1:4" ht="90">
      <c r="A43" s="40">
        <f t="shared" si="0"/>
        <v>42</v>
      </c>
      <c r="B43" s="12" t="s">
        <v>356</v>
      </c>
      <c r="C43" s="12" t="s">
        <v>321</v>
      </c>
      <c r="D43" s="57"/>
    </row>
    <row r="44" spans="1:4" ht="25.5">
      <c r="A44" s="40">
        <f t="shared" si="0"/>
        <v>43</v>
      </c>
      <c r="B44" s="8" t="s">
        <v>115</v>
      </c>
      <c r="C44" s="8" t="s">
        <v>115</v>
      </c>
      <c r="D44" s="57"/>
    </row>
    <row r="45" spans="1:4" ht="76.5">
      <c r="A45" s="40">
        <f t="shared" si="0"/>
        <v>44</v>
      </c>
      <c r="B45" s="58" t="s">
        <v>358</v>
      </c>
      <c r="C45" s="58" t="s">
        <v>284</v>
      </c>
      <c r="D45" s="57"/>
    </row>
    <row r="46" spans="1:4" ht="38.25">
      <c r="A46" s="40">
        <f t="shared" si="0"/>
        <v>45</v>
      </c>
      <c r="B46" s="58" t="s">
        <v>359</v>
      </c>
      <c r="C46" s="58" t="s">
        <v>283</v>
      </c>
      <c r="D46" s="57"/>
    </row>
    <row r="47" spans="1:4" ht="12.75">
      <c r="A47" s="40">
        <f t="shared" si="0"/>
        <v>46</v>
      </c>
      <c r="B47" s="188" t="s">
        <v>33</v>
      </c>
      <c r="C47" s="188" t="s">
        <v>33</v>
      </c>
      <c r="D47" s="57"/>
    </row>
    <row r="48" spans="1:4" ht="12.75">
      <c r="A48" s="40">
        <f t="shared" si="0"/>
        <v>47</v>
      </c>
      <c r="B48" s="188" t="s">
        <v>362</v>
      </c>
      <c r="C48" s="188" t="s">
        <v>20</v>
      </c>
      <c r="D48" s="57"/>
    </row>
    <row r="49" spans="1:4" ht="22.5">
      <c r="A49" s="40">
        <f t="shared" si="0"/>
        <v>48</v>
      </c>
      <c r="B49" s="182" t="s">
        <v>363</v>
      </c>
      <c r="C49" s="182" t="s">
        <v>287</v>
      </c>
      <c r="D49" s="57"/>
    </row>
    <row r="50" spans="1:4" ht="12.75">
      <c r="A50" s="40">
        <f t="shared" si="0"/>
        <v>49</v>
      </c>
      <c r="B50" s="188" t="s">
        <v>34</v>
      </c>
      <c r="C50" s="188" t="s">
        <v>34</v>
      </c>
      <c r="D50" s="57"/>
    </row>
    <row r="51" spans="1:4" ht="12.75">
      <c r="A51" s="40">
        <f t="shared" si="0"/>
        <v>50</v>
      </c>
      <c r="B51" s="188" t="s">
        <v>364</v>
      </c>
      <c r="C51" s="188" t="s">
        <v>32</v>
      </c>
      <c r="D51" s="57"/>
    </row>
    <row r="52" spans="1:4" ht="33.75">
      <c r="A52" s="40">
        <f t="shared" si="0"/>
        <v>51</v>
      </c>
      <c r="B52" s="182" t="s">
        <v>365</v>
      </c>
      <c r="C52" s="182" t="s">
        <v>288</v>
      </c>
      <c r="D52" s="57"/>
    </row>
    <row r="53" spans="1:4" ht="12.75">
      <c r="A53" s="40">
        <f t="shared" si="0"/>
        <v>52</v>
      </c>
      <c r="B53" s="247" t="s">
        <v>366</v>
      </c>
      <c r="C53" s="247" t="s">
        <v>271</v>
      </c>
      <c r="D53" s="57"/>
    </row>
    <row r="54" spans="1:4" ht="12.75">
      <c r="A54" s="40">
        <f t="shared" si="0"/>
        <v>53</v>
      </c>
      <c r="B54" s="246" t="s">
        <v>367</v>
      </c>
      <c r="C54" s="246" t="s">
        <v>267</v>
      </c>
      <c r="D54" s="57"/>
    </row>
    <row r="55" spans="1:4" ht="12.75">
      <c r="A55" s="40">
        <f t="shared" si="0"/>
        <v>54</v>
      </c>
      <c r="B55" s="188" t="s">
        <v>35</v>
      </c>
      <c r="C55" s="188" t="s">
        <v>35</v>
      </c>
      <c r="D55" s="57"/>
    </row>
    <row r="56" spans="1:4" ht="12.75">
      <c r="A56" s="40">
        <f t="shared" si="0"/>
        <v>55</v>
      </c>
      <c r="B56" s="188" t="s">
        <v>368</v>
      </c>
      <c r="C56" s="188" t="s">
        <v>31</v>
      </c>
      <c r="D56" s="57"/>
    </row>
    <row r="57" spans="1:4" ht="22.5">
      <c r="A57" s="40">
        <f t="shared" si="0"/>
        <v>56</v>
      </c>
      <c r="B57" s="182" t="s">
        <v>369</v>
      </c>
      <c r="C57" s="182" t="s">
        <v>275</v>
      </c>
      <c r="D57" s="57"/>
    </row>
    <row r="58" spans="1:4" ht="12.75">
      <c r="A58" s="40">
        <f t="shared" si="0"/>
        <v>57</v>
      </c>
      <c r="B58" s="182" t="s">
        <v>370</v>
      </c>
      <c r="C58" s="184" t="s">
        <v>289</v>
      </c>
      <c r="D58" s="57"/>
    </row>
    <row r="59" spans="1:4" ht="22.5">
      <c r="A59" s="40">
        <f t="shared" si="0"/>
        <v>58</v>
      </c>
      <c r="B59" s="182" t="s">
        <v>371</v>
      </c>
      <c r="C59" s="184" t="s">
        <v>276</v>
      </c>
      <c r="D59" s="57"/>
    </row>
    <row r="60" spans="1:4" ht="12.75">
      <c r="A60" s="40">
        <f t="shared" si="0"/>
        <v>59</v>
      </c>
      <c r="B60" s="188" t="s">
        <v>372</v>
      </c>
      <c r="C60" s="188" t="s">
        <v>277</v>
      </c>
      <c r="D60" s="57"/>
    </row>
    <row r="61" spans="1:4" ht="56.25">
      <c r="A61" s="40">
        <f t="shared" si="0"/>
        <v>60</v>
      </c>
      <c r="B61" s="182" t="s">
        <v>373</v>
      </c>
      <c r="C61" s="182" t="s">
        <v>290</v>
      </c>
      <c r="D61" s="57"/>
    </row>
    <row r="62" spans="1:4" ht="12.75">
      <c r="A62" s="40">
        <f t="shared" si="0"/>
        <v>61</v>
      </c>
      <c r="B62" s="243" t="s">
        <v>374</v>
      </c>
      <c r="C62" s="243" t="s">
        <v>269</v>
      </c>
      <c r="D62" s="57"/>
    </row>
    <row r="63" spans="1:4" ht="12.75">
      <c r="A63" s="40">
        <f t="shared" si="0"/>
        <v>62</v>
      </c>
      <c r="B63" s="244" t="s">
        <v>375</v>
      </c>
      <c r="C63" s="244" t="s">
        <v>268</v>
      </c>
      <c r="D63" s="57"/>
    </row>
    <row r="64" spans="1:4" ht="12.75">
      <c r="A64" s="40">
        <f t="shared" si="0"/>
        <v>63</v>
      </c>
      <c r="B64" s="188" t="s">
        <v>36</v>
      </c>
      <c r="C64" s="188" t="s">
        <v>36</v>
      </c>
      <c r="D64" s="57"/>
    </row>
    <row r="65" spans="1:4" ht="12.75">
      <c r="A65" s="40">
        <f t="shared" si="0"/>
        <v>64</v>
      </c>
      <c r="B65" s="188" t="s">
        <v>376</v>
      </c>
      <c r="C65" s="188" t="s">
        <v>291</v>
      </c>
      <c r="D65" s="57"/>
    </row>
    <row r="66" spans="1:4" ht="22.5">
      <c r="A66" s="40">
        <f t="shared" si="0"/>
        <v>65</v>
      </c>
      <c r="B66" s="182" t="s">
        <v>377</v>
      </c>
      <c r="C66" s="182" t="s">
        <v>292</v>
      </c>
      <c r="D66" s="57"/>
    </row>
    <row r="67" spans="1:4" ht="22.5">
      <c r="A67" s="40">
        <f aca="true" t="shared" si="1" ref="A67:A130">A66+1</f>
        <v>66</v>
      </c>
      <c r="B67" s="182" t="s">
        <v>378</v>
      </c>
      <c r="C67" s="182" t="s">
        <v>293</v>
      </c>
      <c r="D67" s="57"/>
    </row>
    <row r="68" spans="1:4" ht="22.5">
      <c r="A68" s="40">
        <f t="shared" si="1"/>
        <v>67</v>
      </c>
      <c r="B68" s="182" t="s">
        <v>379</v>
      </c>
      <c r="C68" s="184" t="s">
        <v>281</v>
      </c>
      <c r="D68" s="57"/>
    </row>
    <row r="69" spans="1:4" ht="22.5">
      <c r="A69" s="40">
        <f t="shared" si="1"/>
        <v>68</v>
      </c>
      <c r="B69" s="182" t="s">
        <v>380</v>
      </c>
      <c r="C69" s="184" t="s">
        <v>282</v>
      </c>
      <c r="D69" s="57"/>
    </row>
    <row r="70" spans="1:4" ht="12.75">
      <c r="A70" s="40">
        <f t="shared" si="1"/>
        <v>69</v>
      </c>
      <c r="B70" s="188" t="s">
        <v>381</v>
      </c>
      <c r="C70" s="188" t="s">
        <v>272</v>
      </c>
      <c r="D70" s="57"/>
    </row>
    <row r="71" spans="1:4" ht="12.75">
      <c r="A71" s="40">
        <f t="shared" si="1"/>
        <v>70</v>
      </c>
      <c r="B71" s="188" t="s">
        <v>382</v>
      </c>
      <c r="C71" s="188" t="s">
        <v>273</v>
      </c>
      <c r="D71" s="57"/>
    </row>
    <row r="72" spans="1:4" ht="12.75">
      <c r="A72" s="40">
        <f t="shared" si="1"/>
        <v>71</v>
      </c>
      <c r="B72" s="245" t="s">
        <v>383</v>
      </c>
      <c r="C72" s="245" t="s">
        <v>294</v>
      </c>
      <c r="D72" s="57"/>
    </row>
    <row r="73" spans="1:4" ht="12.75">
      <c r="A73" s="40">
        <f t="shared" si="1"/>
        <v>72</v>
      </c>
      <c r="B73" s="245" t="s">
        <v>384</v>
      </c>
      <c r="C73" s="245" t="s">
        <v>295</v>
      </c>
      <c r="D73" s="57"/>
    </row>
    <row r="74" spans="1:4" ht="12.75">
      <c r="A74" s="40">
        <f t="shared" si="1"/>
        <v>73</v>
      </c>
      <c r="B74" s="188" t="s">
        <v>40</v>
      </c>
      <c r="C74" s="188" t="s">
        <v>40</v>
      </c>
      <c r="D74" s="57"/>
    </row>
    <row r="75" spans="1:4" ht="12.75">
      <c r="A75" s="40">
        <f t="shared" si="1"/>
        <v>74</v>
      </c>
      <c r="B75" s="188" t="s">
        <v>385</v>
      </c>
      <c r="C75" s="188" t="s">
        <v>41</v>
      </c>
      <c r="D75" s="57"/>
    </row>
    <row r="76" spans="1:4" ht="22.5">
      <c r="A76" s="40">
        <f t="shared" si="1"/>
        <v>75</v>
      </c>
      <c r="B76" s="182" t="s">
        <v>386</v>
      </c>
      <c r="C76" s="182" t="s">
        <v>278</v>
      </c>
      <c r="D76" s="57"/>
    </row>
    <row r="77" spans="1:4" ht="21">
      <c r="A77" s="40">
        <f t="shared" si="1"/>
        <v>76</v>
      </c>
      <c r="B77" s="189" t="s">
        <v>387</v>
      </c>
      <c r="C77" s="189" t="s">
        <v>279</v>
      </c>
      <c r="D77" s="57"/>
    </row>
    <row r="78" spans="1:4" ht="23.25" thickBot="1">
      <c r="A78" s="40">
        <f t="shared" si="1"/>
        <v>77</v>
      </c>
      <c r="B78" s="182" t="s">
        <v>388</v>
      </c>
      <c r="C78" s="182" t="s">
        <v>280</v>
      </c>
      <c r="D78" s="57"/>
    </row>
    <row r="79" spans="1:4" ht="129" thickBot="1">
      <c r="A79" s="40">
        <f t="shared" si="1"/>
        <v>78</v>
      </c>
      <c r="B79" s="190" t="s">
        <v>389</v>
      </c>
      <c r="C79" s="190" t="s">
        <v>38</v>
      </c>
      <c r="D79" s="57"/>
    </row>
    <row r="80" spans="1:4" ht="15.75" thickBot="1">
      <c r="A80" s="40">
        <f t="shared" si="1"/>
        <v>79</v>
      </c>
      <c r="B80" s="191" t="s">
        <v>390</v>
      </c>
      <c r="C80" s="191" t="s">
        <v>37</v>
      </c>
      <c r="D80" s="57"/>
    </row>
    <row r="81" spans="1:4" ht="13.5" thickBot="1">
      <c r="A81" s="40">
        <f t="shared" si="1"/>
        <v>80</v>
      </c>
      <c r="B81" s="192" t="s">
        <v>391</v>
      </c>
      <c r="C81" s="192" t="s">
        <v>0</v>
      </c>
      <c r="D81" s="57"/>
    </row>
    <row r="82" spans="1:4" ht="13.5" thickBot="1">
      <c r="A82" s="40">
        <f t="shared" si="1"/>
        <v>81</v>
      </c>
      <c r="B82" s="193" t="s">
        <v>392</v>
      </c>
      <c r="C82" s="193" t="s">
        <v>19</v>
      </c>
      <c r="D82" s="57"/>
    </row>
    <row r="83" spans="1:4" ht="13.5" thickBot="1">
      <c r="A83" s="40">
        <f t="shared" si="1"/>
        <v>82</v>
      </c>
      <c r="B83" s="194" t="s">
        <v>393</v>
      </c>
      <c r="C83" s="194" t="s">
        <v>9</v>
      </c>
      <c r="D83" s="57"/>
    </row>
    <row r="84" spans="1:4" ht="13.5" thickBot="1">
      <c r="A84" s="40">
        <f t="shared" si="1"/>
        <v>83</v>
      </c>
      <c r="B84" s="195" t="s">
        <v>394</v>
      </c>
      <c r="C84" s="195" t="s">
        <v>7</v>
      </c>
      <c r="D84" s="57"/>
    </row>
    <row r="85" spans="1:4" ht="13.5" thickBot="1">
      <c r="A85" s="40">
        <f t="shared" si="1"/>
        <v>84</v>
      </c>
      <c r="B85" s="195" t="s">
        <v>395</v>
      </c>
      <c r="C85" s="195" t="s">
        <v>5</v>
      </c>
      <c r="D85" s="57"/>
    </row>
    <row r="86" spans="1:4" ht="13.5" thickBot="1">
      <c r="A86" s="40">
        <f t="shared" si="1"/>
        <v>85</v>
      </c>
      <c r="B86" s="196" t="s">
        <v>396</v>
      </c>
      <c r="C86" s="196" t="s">
        <v>1</v>
      </c>
      <c r="D86" s="57"/>
    </row>
    <row r="87" spans="1:4" ht="13.5" thickBot="1">
      <c r="A87" s="40">
        <f t="shared" si="1"/>
        <v>86</v>
      </c>
      <c r="B87" s="197" t="s">
        <v>397</v>
      </c>
      <c r="C87" s="197" t="s">
        <v>4</v>
      </c>
      <c r="D87" s="57"/>
    </row>
    <row r="88" spans="1:4" ht="12.75">
      <c r="A88" s="40">
        <f t="shared" si="1"/>
        <v>87</v>
      </c>
      <c r="B88" s="198" t="s">
        <v>374</v>
      </c>
      <c r="C88" s="198" t="s">
        <v>264</v>
      </c>
      <c r="D88" s="57"/>
    </row>
    <row r="89" spans="1:3" ht="33.75">
      <c r="A89" s="40">
        <f t="shared" si="1"/>
        <v>88</v>
      </c>
      <c r="B89" s="182" t="s">
        <v>398</v>
      </c>
      <c r="C89" s="182" t="s">
        <v>296</v>
      </c>
    </row>
    <row r="90" spans="1:4" ht="15.75">
      <c r="A90" s="40">
        <f t="shared" si="1"/>
        <v>89</v>
      </c>
      <c r="B90" s="208" t="s">
        <v>399</v>
      </c>
      <c r="C90" s="208" t="s">
        <v>297</v>
      </c>
      <c r="D90" s="57"/>
    </row>
    <row r="91" spans="1:4" ht="21">
      <c r="A91" s="40">
        <f t="shared" si="1"/>
        <v>90</v>
      </c>
      <c r="B91" s="189" t="s">
        <v>400</v>
      </c>
      <c r="C91" s="189" t="s">
        <v>286</v>
      </c>
      <c r="D91" s="57"/>
    </row>
    <row r="92" spans="1:4" ht="15.75">
      <c r="A92" s="40">
        <f t="shared" si="1"/>
        <v>91</v>
      </c>
      <c r="B92" s="208" t="s">
        <v>401</v>
      </c>
      <c r="C92" s="208" t="s">
        <v>317</v>
      </c>
      <c r="D92" s="57"/>
    </row>
    <row r="93" spans="1:4" ht="22.5">
      <c r="A93" s="40">
        <f t="shared" si="1"/>
        <v>92</v>
      </c>
      <c r="B93" s="250" t="s">
        <v>408</v>
      </c>
      <c r="C93" s="201" t="s">
        <v>302</v>
      </c>
      <c r="D93" s="57"/>
    </row>
    <row r="94" spans="1:4" ht="22.5">
      <c r="A94" s="40">
        <f t="shared" si="1"/>
        <v>93</v>
      </c>
      <c r="B94" s="250" t="s">
        <v>403</v>
      </c>
      <c r="C94" s="201" t="s">
        <v>303</v>
      </c>
      <c r="D94" s="57"/>
    </row>
    <row r="95" spans="1:4" ht="22.5">
      <c r="A95" s="40">
        <f t="shared" si="1"/>
        <v>94</v>
      </c>
      <c r="B95" s="250" t="s">
        <v>409</v>
      </c>
      <c r="C95" s="201" t="s">
        <v>300</v>
      </c>
      <c r="D95" s="57"/>
    </row>
    <row r="96" spans="1:4" ht="22.5">
      <c r="A96" s="40">
        <f t="shared" si="1"/>
        <v>95</v>
      </c>
      <c r="B96" s="250" t="s">
        <v>410</v>
      </c>
      <c r="C96" s="201" t="s">
        <v>305</v>
      </c>
      <c r="D96" s="57"/>
    </row>
    <row r="97" spans="1:4" ht="12.75">
      <c r="A97" s="40">
        <f t="shared" si="1"/>
        <v>96</v>
      </c>
      <c r="B97" s="209" t="s">
        <v>402</v>
      </c>
      <c r="C97" s="209" t="s">
        <v>299</v>
      </c>
      <c r="D97" s="57"/>
    </row>
    <row r="98" spans="1:4" ht="22.5">
      <c r="A98" s="40">
        <f t="shared" si="1"/>
        <v>97</v>
      </c>
      <c r="B98" s="250" t="s">
        <v>411</v>
      </c>
      <c r="C98" s="201" t="s">
        <v>301</v>
      </c>
      <c r="D98" s="57"/>
    </row>
    <row r="99" spans="1:4" ht="12.75">
      <c r="A99" s="40">
        <f t="shared" si="1"/>
        <v>98</v>
      </c>
      <c r="B99" s="250" t="s">
        <v>407</v>
      </c>
      <c r="C99" s="201" t="s">
        <v>306</v>
      </c>
      <c r="D99" s="57"/>
    </row>
    <row r="100" spans="1:4" ht="12.75">
      <c r="A100" s="40">
        <f t="shared" si="1"/>
        <v>99</v>
      </c>
      <c r="B100" s="251" t="s">
        <v>404</v>
      </c>
      <c r="C100" s="210" t="s">
        <v>304</v>
      </c>
      <c r="D100" s="57"/>
    </row>
    <row r="101" spans="1:4" ht="15.75" thickBot="1">
      <c r="A101" s="40">
        <f t="shared" si="1"/>
        <v>100</v>
      </c>
      <c r="B101" s="211" t="s">
        <v>405</v>
      </c>
      <c r="C101" s="211" t="s">
        <v>298</v>
      </c>
      <c r="D101" s="57"/>
    </row>
    <row r="102" spans="1:4" ht="12.75">
      <c r="A102" s="40">
        <f t="shared" si="1"/>
        <v>101</v>
      </c>
      <c r="B102" s="212" t="s">
        <v>6</v>
      </c>
      <c r="C102" s="212" t="s">
        <v>6</v>
      </c>
      <c r="D102" s="57"/>
    </row>
    <row r="103" spans="1:4" ht="13.5" thickBot="1">
      <c r="A103" s="40">
        <f t="shared" si="1"/>
        <v>102</v>
      </c>
      <c r="B103" s="145" t="s">
        <v>16</v>
      </c>
      <c r="C103" s="145" t="s">
        <v>16</v>
      </c>
      <c r="D103" s="57"/>
    </row>
    <row r="104" spans="1:4" ht="13.5" thickBot="1">
      <c r="A104" s="40">
        <f t="shared" si="1"/>
        <v>103</v>
      </c>
      <c r="B104" s="213" t="s">
        <v>24</v>
      </c>
      <c r="C104" s="213" t="s">
        <v>24</v>
      </c>
      <c r="D104" s="57"/>
    </row>
    <row r="105" spans="1:4" ht="24">
      <c r="A105" s="40">
        <f t="shared" si="1"/>
        <v>104</v>
      </c>
      <c r="B105" s="214" t="s">
        <v>45</v>
      </c>
      <c r="C105" s="214" t="s">
        <v>45</v>
      </c>
      <c r="D105" s="57"/>
    </row>
    <row r="106" spans="1:4" ht="12.75">
      <c r="A106" s="40">
        <f t="shared" si="1"/>
        <v>105</v>
      </c>
      <c r="B106" s="145" t="s">
        <v>43</v>
      </c>
      <c r="C106" s="145" t="s">
        <v>43</v>
      </c>
      <c r="D106" s="57"/>
    </row>
    <row r="107" spans="1:4" ht="24">
      <c r="A107" s="40">
        <f t="shared" si="1"/>
        <v>106</v>
      </c>
      <c r="B107" s="215" t="s">
        <v>46</v>
      </c>
      <c r="C107" s="215" t="s">
        <v>46</v>
      </c>
      <c r="D107" s="57"/>
    </row>
    <row r="108" spans="1:4" ht="12.75">
      <c r="A108" s="40">
        <f t="shared" si="1"/>
        <v>107</v>
      </c>
      <c r="B108" s="145" t="s">
        <v>307</v>
      </c>
      <c r="C108" s="145" t="s">
        <v>307</v>
      </c>
      <c r="D108" s="57"/>
    </row>
    <row r="109" spans="1:4" ht="12.75">
      <c r="A109" s="40">
        <f t="shared" si="1"/>
        <v>108</v>
      </c>
      <c r="B109" s="216" t="s">
        <v>17</v>
      </c>
      <c r="C109" s="216" t="s">
        <v>17</v>
      </c>
      <c r="D109" s="57"/>
    </row>
    <row r="110" spans="1:4" ht="24">
      <c r="A110" s="40">
        <f t="shared" si="1"/>
        <v>109</v>
      </c>
      <c r="B110" s="217" t="s">
        <v>60</v>
      </c>
      <c r="C110" s="217" t="s">
        <v>60</v>
      </c>
      <c r="D110" s="57"/>
    </row>
    <row r="111" spans="1:4" ht="12.75">
      <c r="A111" s="40">
        <f t="shared" si="1"/>
        <v>110</v>
      </c>
      <c r="B111" s="145" t="s">
        <v>44</v>
      </c>
      <c r="C111" s="145" t="s">
        <v>44</v>
      </c>
      <c r="D111" s="57"/>
    </row>
    <row r="112" spans="1:4" ht="12.75">
      <c r="A112" s="40">
        <f t="shared" si="1"/>
        <v>111</v>
      </c>
      <c r="B112" s="199" t="s">
        <v>11</v>
      </c>
      <c r="C112" s="199" t="s">
        <v>11</v>
      </c>
      <c r="D112" s="57"/>
    </row>
    <row r="113" spans="1:4" ht="12.75">
      <c r="A113" s="40">
        <f t="shared" si="1"/>
        <v>112</v>
      </c>
      <c r="B113" s="217" t="s">
        <v>47</v>
      </c>
      <c r="C113" s="217" t="s">
        <v>47</v>
      </c>
      <c r="D113" s="57"/>
    </row>
    <row r="114" spans="1:4" ht="12.75">
      <c r="A114" s="40">
        <f t="shared" si="1"/>
        <v>113</v>
      </c>
      <c r="B114" s="145" t="s">
        <v>18</v>
      </c>
      <c r="C114" s="145" t="s">
        <v>18</v>
      </c>
      <c r="D114" s="57"/>
    </row>
    <row r="115" spans="1:4" ht="24">
      <c r="A115" s="40">
        <f t="shared" si="1"/>
        <v>114</v>
      </c>
      <c r="B115" s="217" t="s">
        <v>59</v>
      </c>
      <c r="C115" s="217" t="s">
        <v>59</v>
      </c>
      <c r="D115" s="57"/>
    </row>
    <row r="116" spans="1:4" ht="12.75">
      <c r="A116" s="40">
        <f t="shared" si="1"/>
        <v>115</v>
      </c>
      <c r="B116" s="151" t="s">
        <v>23</v>
      </c>
      <c r="C116" s="151" t="s">
        <v>23</v>
      </c>
      <c r="D116" s="57"/>
    </row>
    <row r="117" spans="1:4" ht="36">
      <c r="A117" s="40">
        <f t="shared" si="1"/>
        <v>116</v>
      </c>
      <c r="B117" s="217" t="s">
        <v>48</v>
      </c>
      <c r="C117" s="217" t="s">
        <v>48</v>
      </c>
      <c r="D117" s="57"/>
    </row>
    <row r="118" spans="1:4" ht="12.75">
      <c r="A118" s="40">
        <f t="shared" si="1"/>
        <v>117</v>
      </c>
      <c r="B118" s="151" t="s">
        <v>10</v>
      </c>
      <c r="C118" s="151" t="s">
        <v>10</v>
      </c>
      <c r="D118" s="57"/>
    </row>
    <row r="119" spans="1:4" ht="24">
      <c r="A119" s="40">
        <f t="shared" si="1"/>
        <v>118</v>
      </c>
      <c r="B119" s="217" t="s">
        <v>61</v>
      </c>
      <c r="C119" s="217" t="s">
        <v>61</v>
      </c>
      <c r="D119" s="57"/>
    </row>
    <row r="120" spans="1:4" ht="12.75">
      <c r="A120" s="40">
        <f t="shared" si="1"/>
        <v>119</v>
      </c>
      <c r="B120" s="218" t="s">
        <v>308</v>
      </c>
      <c r="C120" s="218" t="s">
        <v>308</v>
      </c>
      <c r="D120" s="57"/>
    </row>
    <row r="121" spans="1:4" ht="12.75">
      <c r="A121" s="40">
        <f t="shared" si="1"/>
        <v>120</v>
      </c>
      <c r="B121" s="217" t="s">
        <v>62</v>
      </c>
      <c r="C121" s="217" t="s">
        <v>62</v>
      </c>
      <c r="D121" s="57"/>
    </row>
    <row r="122" spans="1:4" ht="24">
      <c r="A122" s="40">
        <f t="shared" si="1"/>
        <v>121</v>
      </c>
      <c r="B122" s="215" t="s">
        <v>309</v>
      </c>
      <c r="C122" s="215" t="s">
        <v>309</v>
      </c>
      <c r="D122" s="57"/>
    </row>
    <row r="123" spans="1:4" ht="24">
      <c r="A123" s="40">
        <f t="shared" si="1"/>
        <v>122</v>
      </c>
      <c r="B123" s="217" t="s">
        <v>310</v>
      </c>
      <c r="C123" s="217" t="s">
        <v>310</v>
      </c>
      <c r="D123" s="57"/>
    </row>
    <row r="124" spans="1:4" ht="24">
      <c r="A124" s="40">
        <f t="shared" si="1"/>
        <v>123</v>
      </c>
      <c r="B124" s="217" t="s">
        <v>63</v>
      </c>
      <c r="C124" s="217" t="s">
        <v>63</v>
      </c>
      <c r="D124" s="57"/>
    </row>
    <row r="125" spans="1:4" ht="36">
      <c r="A125" s="40">
        <f t="shared" si="1"/>
        <v>124</v>
      </c>
      <c r="B125" s="217" t="s">
        <v>65</v>
      </c>
      <c r="C125" s="217" t="s">
        <v>65</v>
      </c>
      <c r="D125" s="57"/>
    </row>
    <row r="126" spans="1:4" ht="12.75">
      <c r="A126" s="40">
        <f t="shared" si="1"/>
        <v>125</v>
      </c>
      <c r="B126" s="219" t="s">
        <v>15</v>
      </c>
      <c r="C126" s="219" t="s">
        <v>15</v>
      </c>
      <c r="D126" s="57"/>
    </row>
    <row r="127" spans="1:4" ht="12.75">
      <c r="A127" s="40">
        <f t="shared" si="1"/>
        <v>126</v>
      </c>
      <c r="B127" s="151" t="s">
        <v>69</v>
      </c>
      <c r="C127" s="151" t="s">
        <v>69</v>
      </c>
      <c r="D127" s="57"/>
    </row>
    <row r="128" spans="1:4" ht="24">
      <c r="A128" s="40">
        <f t="shared" si="1"/>
        <v>127</v>
      </c>
      <c r="B128" s="217" t="s">
        <v>311</v>
      </c>
      <c r="C128" s="217" t="s">
        <v>311</v>
      </c>
      <c r="D128" s="57"/>
    </row>
    <row r="129" spans="1:4" ht="12.75">
      <c r="A129" s="40">
        <f t="shared" si="1"/>
        <v>128</v>
      </c>
      <c r="B129" s="218" t="s">
        <v>8</v>
      </c>
      <c r="C129" s="218" t="s">
        <v>8</v>
      </c>
      <c r="D129" s="57"/>
    </row>
    <row r="130" spans="1:4" ht="12.75">
      <c r="A130" s="40">
        <f t="shared" si="1"/>
        <v>129</v>
      </c>
      <c r="B130" s="156" t="s">
        <v>67</v>
      </c>
      <c r="C130" s="156" t="s">
        <v>67</v>
      </c>
      <c r="D130" s="57"/>
    </row>
    <row r="131" spans="1:4" ht="12.75">
      <c r="A131" s="40">
        <f aca="true" t="shared" si="2" ref="A131:A158">A130+1</f>
        <v>130</v>
      </c>
      <c r="B131" s="220" t="s">
        <v>39</v>
      </c>
      <c r="C131" s="220" t="s">
        <v>39</v>
      </c>
      <c r="D131" s="57"/>
    </row>
    <row r="132" spans="1:4" ht="24">
      <c r="A132" s="40">
        <f t="shared" si="2"/>
        <v>131</v>
      </c>
      <c r="B132" s="217" t="s">
        <v>316</v>
      </c>
      <c r="C132" s="217" t="s">
        <v>316</v>
      </c>
      <c r="D132" s="57"/>
    </row>
    <row r="133" spans="1:4" ht="12.75">
      <c r="A133" s="40">
        <f t="shared" si="2"/>
        <v>132</v>
      </c>
      <c r="B133" s="156" t="s">
        <v>13</v>
      </c>
      <c r="C133" s="156" t="s">
        <v>13</v>
      </c>
      <c r="D133" s="57"/>
    </row>
    <row r="134" spans="1:4" ht="12.75">
      <c r="A134" s="40">
        <f t="shared" si="2"/>
        <v>133</v>
      </c>
      <c r="B134" s="199" t="s">
        <v>12</v>
      </c>
      <c r="C134" s="199" t="s">
        <v>12</v>
      </c>
      <c r="D134" s="57"/>
    </row>
    <row r="135" spans="1:4" ht="36">
      <c r="A135" s="40">
        <f t="shared" si="2"/>
        <v>134</v>
      </c>
      <c r="B135" s="217" t="s">
        <v>312</v>
      </c>
      <c r="C135" s="217" t="s">
        <v>312</v>
      </c>
      <c r="D135" s="57"/>
    </row>
    <row r="136" spans="1:4" ht="12.75">
      <c r="A136" s="40">
        <f t="shared" si="2"/>
        <v>135</v>
      </c>
      <c r="B136" s="156" t="s">
        <v>26</v>
      </c>
      <c r="C136" s="156" t="s">
        <v>26</v>
      </c>
      <c r="D136" s="57"/>
    </row>
    <row r="137" spans="1:4" ht="24">
      <c r="A137" s="40">
        <f t="shared" si="2"/>
        <v>136</v>
      </c>
      <c r="B137" s="217" t="s">
        <v>313</v>
      </c>
      <c r="C137" s="217" t="s">
        <v>313</v>
      </c>
      <c r="D137" s="57"/>
    </row>
    <row r="138" spans="1:4" ht="12.75">
      <c r="A138" s="40">
        <f t="shared" si="2"/>
        <v>137</v>
      </c>
      <c r="B138" s="156" t="s">
        <v>27</v>
      </c>
      <c r="C138" s="156" t="s">
        <v>27</v>
      </c>
      <c r="D138" s="57"/>
    </row>
    <row r="139" spans="1:4" ht="12.75">
      <c r="A139" s="40">
        <f t="shared" si="2"/>
        <v>138</v>
      </c>
      <c r="B139" s="217" t="s">
        <v>64</v>
      </c>
      <c r="C139" s="217" t="s">
        <v>64</v>
      </c>
      <c r="D139" s="57"/>
    </row>
    <row r="140" spans="1:4" ht="12.75">
      <c r="A140" s="40">
        <f t="shared" si="2"/>
        <v>139</v>
      </c>
      <c r="B140" s="156" t="s">
        <v>14</v>
      </c>
      <c r="C140" s="156" t="s">
        <v>14</v>
      </c>
      <c r="D140" s="57"/>
    </row>
    <row r="141" spans="1:4" ht="24">
      <c r="A141" s="40">
        <f t="shared" si="2"/>
        <v>140</v>
      </c>
      <c r="B141" s="217" t="s">
        <v>28</v>
      </c>
      <c r="C141" s="217" t="s">
        <v>28</v>
      </c>
      <c r="D141" s="57"/>
    </row>
    <row r="142" spans="1:4" ht="12.75">
      <c r="A142" s="40">
        <f t="shared" si="2"/>
        <v>141</v>
      </c>
      <c r="B142" s="156" t="s">
        <v>68</v>
      </c>
      <c r="C142" s="156" t="s">
        <v>68</v>
      </c>
      <c r="D142" s="57"/>
    </row>
    <row r="143" spans="1:4" ht="24">
      <c r="A143" s="40">
        <f t="shared" si="2"/>
        <v>142</v>
      </c>
      <c r="B143" s="217" t="s">
        <v>58</v>
      </c>
      <c r="C143" s="217" t="s">
        <v>58</v>
      </c>
      <c r="D143" s="57"/>
    </row>
    <row r="144" spans="1:4" ht="12.75">
      <c r="A144" s="40">
        <f t="shared" si="2"/>
        <v>143</v>
      </c>
      <c r="B144" s="151" t="s">
        <v>22</v>
      </c>
      <c r="C144" s="151" t="s">
        <v>22</v>
      </c>
      <c r="D144" s="57"/>
    </row>
    <row r="145" spans="1:4" ht="36">
      <c r="A145" s="40">
        <f t="shared" si="2"/>
        <v>144</v>
      </c>
      <c r="B145" s="217" t="s">
        <v>70</v>
      </c>
      <c r="C145" s="217" t="s">
        <v>70</v>
      </c>
      <c r="D145" s="57"/>
    </row>
    <row r="146" spans="1:4" ht="12.75">
      <c r="A146" s="40">
        <f t="shared" si="2"/>
        <v>145</v>
      </c>
      <c r="B146" s="218" t="s">
        <v>51</v>
      </c>
      <c r="C146" s="218" t="s">
        <v>51</v>
      </c>
      <c r="D146" s="57"/>
    </row>
    <row r="147" spans="1:4" ht="12.75">
      <c r="A147" s="40">
        <f t="shared" si="2"/>
        <v>146</v>
      </c>
      <c r="B147" s="156" t="s">
        <v>49</v>
      </c>
      <c r="C147" s="156" t="s">
        <v>49</v>
      </c>
      <c r="D147" s="57"/>
    </row>
    <row r="148" spans="1:4" ht="12.75">
      <c r="A148" s="40">
        <f t="shared" si="2"/>
        <v>147</v>
      </c>
      <c r="B148" s="220" t="s">
        <v>25</v>
      </c>
      <c r="C148" s="220" t="s">
        <v>25</v>
      </c>
      <c r="D148" s="57"/>
    </row>
    <row r="149" spans="1:4" ht="12.75">
      <c r="A149" s="40">
        <f t="shared" si="2"/>
        <v>148</v>
      </c>
      <c r="B149" s="217" t="s">
        <v>66</v>
      </c>
      <c r="C149" s="217" t="s">
        <v>66</v>
      </c>
      <c r="D149" s="57"/>
    </row>
    <row r="150" spans="1:4" ht="12.75">
      <c r="A150" s="40">
        <f t="shared" si="2"/>
        <v>149</v>
      </c>
      <c r="B150" s="156" t="s">
        <v>54</v>
      </c>
      <c r="C150" s="156" t="s">
        <v>54</v>
      </c>
      <c r="D150" s="57"/>
    </row>
    <row r="151" spans="1:4" ht="12.75">
      <c r="A151" s="40">
        <f t="shared" si="2"/>
        <v>150</v>
      </c>
      <c r="B151" s="220" t="s">
        <v>52</v>
      </c>
      <c r="C151" s="220" t="s">
        <v>52</v>
      </c>
      <c r="D151" s="57"/>
    </row>
    <row r="152" spans="1:4" ht="24">
      <c r="A152" s="40">
        <f t="shared" si="2"/>
        <v>151</v>
      </c>
      <c r="B152" s="217" t="s">
        <v>53</v>
      </c>
      <c r="C152" s="217" t="s">
        <v>53</v>
      </c>
      <c r="D152" s="57"/>
    </row>
    <row r="153" spans="1:4" ht="12.75">
      <c r="A153" s="40">
        <f t="shared" si="2"/>
        <v>152</v>
      </c>
      <c r="B153" s="151" t="s">
        <v>57</v>
      </c>
      <c r="C153" s="151" t="s">
        <v>57</v>
      </c>
      <c r="D153" s="57"/>
    </row>
    <row r="154" spans="1:4" ht="12.75">
      <c r="A154" s="40">
        <f t="shared" si="2"/>
        <v>153</v>
      </c>
      <c r="B154" s="216" t="s">
        <v>55</v>
      </c>
      <c r="C154" s="216" t="s">
        <v>55</v>
      </c>
      <c r="D154" s="57"/>
    </row>
    <row r="155" spans="1:4" ht="24">
      <c r="A155" s="40">
        <f t="shared" si="2"/>
        <v>154</v>
      </c>
      <c r="B155" s="217" t="s">
        <v>56</v>
      </c>
      <c r="C155" s="217" t="s">
        <v>56</v>
      </c>
      <c r="D155" s="57"/>
    </row>
    <row r="156" spans="1:4" ht="12.75">
      <c r="A156" s="40">
        <f t="shared" si="2"/>
        <v>155</v>
      </c>
      <c r="B156" s="219" t="s">
        <v>50</v>
      </c>
      <c r="C156" s="219" t="s">
        <v>50</v>
      </c>
      <c r="D156" s="57"/>
    </row>
    <row r="157" spans="1:4" ht="12.75">
      <c r="A157" s="40">
        <f t="shared" si="2"/>
        <v>156</v>
      </c>
      <c r="B157" s="151" t="s">
        <v>314</v>
      </c>
      <c r="C157" s="151" t="s">
        <v>314</v>
      </c>
      <c r="D157" s="57"/>
    </row>
    <row r="158" spans="1:4" ht="24">
      <c r="A158" s="40">
        <f t="shared" si="2"/>
        <v>157</v>
      </c>
      <c r="B158" s="217" t="s">
        <v>315</v>
      </c>
      <c r="C158" s="217" t="s">
        <v>315</v>
      </c>
      <c r="D158" s="57"/>
    </row>
  </sheetData>
  <sheetProtection sheet="1" objects="1" scenarios="1" formatCells="0" formatColumns="0" formatRows="0"/>
  <autoFilter ref="A1:C44"/>
  <hyperlinks>
    <hyperlink ref="B9" r:id="rId1" display="http://eur-lex.europa.eu/LexUriServ/LexUriServ.do?uri=CONSLEG:2003L0087:20090625:EN:PDF"/>
  </hyperlinks>
  <printOptions/>
  <pageMargins left="0.7" right="0.7" top="0.787401575" bottom="0.787401575" header="0.3" footer="0.3"/>
  <pageSetup horizontalDpi="600" verticalDpi="600" orientation="portrait" paperSize="132"/>
  <headerFooter>
    <oddHeader>&amp;L&amp;F, &amp;A&amp;R&amp;D, &amp;T</oddHeader>
    <oddFooter>&amp;C&amp;P / &amp;N</oddFooter>
  </headerFooter>
  <legacyDrawing r:id="rId3"/>
</worksheet>
</file>

<file path=xl/worksheets/sheet7.xml><?xml version="1.0" encoding="utf-8"?>
<worksheet xmlns="http://schemas.openxmlformats.org/spreadsheetml/2006/main" xmlns:r="http://schemas.openxmlformats.org/officeDocument/2006/relationships">
  <sheetPr>
    <tabColor indexed="17"/>
    <pageSetUpPr fitToPage="1"/>
  </sheetPr>
  <dimension ref="A1:E92"/>
  <sheetViews>
    <sheetView zoomScalePageLayoutView="0" workbookViewId="0" topLeftCell="A10">
      <selection activeCell="D11" sqref="D11"/>
    </sheetView>
  </sheetViews>
  <sheetFormatPr defaultColWidth="11.421875" defaultRowHeight="15"/>
  <cols>
    <col min="1" max="1" width="17.140625" style="60" customWidth="1"/>
    <col min="2" max="2" width="34.7109375" style="60" customWidth="1"/>
    <col min="3" max="3" width="15.140625" style="60" customWidth="1"/>
    <col min="4" max="16384" width="11.421875" style="60" customWidth="1"/>
  </cols>
  <sheetData>
    <row r="1" ht="15.75" thickBot="1">
      <c r="A1" s="59" t="s">
        <v>164</v>
      </c>
    </row>
    <row r="2" spans="1:2" ht="15.75" thickBot="1">
      <c r="A2" s="61" t="s">
        <v>165</v>
      </c>
      <c r="B2" s="62" t="s">
        <v>361</v>
      </c>
    </row>
    <row r="3" spans="1:5" ht="15.75" thickBot="1">
      <c r="A3" s="63" t="s">
        <v>166</v>
      </c>
      <c r="B3" s="64">
        <v>41667</v>
      </c>
      <c r="C3" s="65" t="str">
        <f>IF(ISNUMBER(MATCH(B3,A22:A30,0)),VLOOKUP(B3,A22:B30,2,FALSE),"---")</f>
        <v>narzędzie_ocena_ryzyka_PL_pl_280114.xls</v>
      </c>
      <c r="D3" s="66"/>
      <c r="E3" s="67"/>
    </row>
    <row r="4" spans="1:2" ht="15">
      <c r="A4" s="68" t="s">
        <v>167</v>
      </c>
      <c r="B4" s="69" t="s">
        <v>414</v>
      </c>
    </row>
    <row r="5" spans="1:2" ht="15.75" thickBot="1">
      <c r="A5" s="70" t="s">
        <v>169</v>
      </c>
      <c r="B5" s="71" t="s">
        <v>360</v>
      </c>
    </row>
    <row r="7" ht="15">
      <c r="A7" s="72" t="s">
        <v>171</v>
      </c>
    </row>
    <row r="8" spans="1:3" ht="15">
      <c r="A8" s="73" t="s">
        <v>172</v>
      </c>
      <c r="B8" s="73"/>
      <c r="C8" s="74" t="s">
        <v>173</v>
      </c>
    </row>
    <row r="9" spans="1:3" ht="15">
      <c r="A9" s="73" t="s">
        <v>174</v>
      </c>
      <c r="B9" s="73"/>
      <c r="C9" s="74" t="s">
        <v>175</v>
      </c>
    </row>
    <row r="10" spans="1:3" ht="15">
      <c r="A10" s="73" t="s">
        <v>176</v>
      </c>
      <c r="B10" s="73"/>
      <c r="C10" s="74" t="s">
        <v>177</v>
      </c>
    </row>
    <row r="11" spans="1:3" ht="15">
      <c r="A11" s="75" t="s">
        <v>178</v>
      </c>
      <c r="B11" s="73"/>
      <c r="C11" s="76" t="s">
        <v>179</v>
      </c>
    </row>
    <row r="12" spans="1:3" ht="15">
      <c r="A12" s="73" t="s">
        <v>180</v>
      </c>
      <c r="B12" s="73"/>
      <c r="C12" s="74" t="s">
        <v>181</v>
      </c>
    </row>
    <row r="13" spans="1:3" ht="15">
      <c r="A13" s="73" t="s">
        <v>182</v>
      </c>
      <c r="B13" s="73"/>
      <c r="C13" s="74" t="s">
        <v>183</v>
      </c>
    </row>
    <row r="14" spans="1:3" ht="15">
      <c r="A14" s="73" t="s">
        <v>184</v>
      </c>
      <c r="B14" s="73"/>
      <c r="C14" s="74" t="s">
        <v>185</v>
      </c>
    </row>
    <row r="15" spans="1:3" ht="15">
      <c r="A15" s="75" t="s">
        <v>186</v>
      </c>
      <c r="B15" s="73"/>
      <c r="C15" s="76" t="s">
        <v>187</v>
      </c>
    </row>
    <row r="16" spans="1:3" ht="15">
      <c r="A16" s="75" t="s">
        <v>188</v>
      </c>
      <c r="B16" s="73"/>
      <c r="C16" s="76" t="s">
        <v>189</v>
      </c>
    </row>
    <row r="17" spans="1:3" ht="15">
      <c r="A17" s="75" t="s">
        <v>190</v>
      </c>
      <c r="B17" s="73"/>
      <c r="C17" s="76" t="s">
        <v>191</v>
      </c>
    </row>
    <row r="18" spans="1:3" ht="15">
      <c r="A18" s="75" t="s">
        <v>192</v>
      </c>
      <c r="B18" s="73"/>
      <c r="C18" s="76" t="s">
        <v>193</v>
      </c>
    </row>
    <row r="19" spans="1:3" ht="15">
      <c r="A19" s="75" t="s">
        <v>361</v>
      </c>
      <c r="B19" s="73"/>
      <c r="C19" s="76" t="s">
        <v>413</v>
      </c>
    </row>
    <row r="20" ht="15">
      <c r="A20" s="77"/>
    </row>
    <row r="21" spans="1:4" ht="15">
      <c r="A21" s="78" t="s">
        <v>194</v>
      </c>
      <c r="B21" s="79" t="s">
        <v>195</v>
      </c>
      <c r="C21" s="79" t="s">
        <v>196</v>
      </c>
      <c r="D21" s="80"/>
    </row>
    <row r="22" spans="1:4" ht="15">
      <c r="A22" s="81">
        <v>41473</v>
      </c>
      <c r="B22" s="82" t="str">
        <f>IF(ISBLANK($A22),"---",VLOOKUP($B$2,$A$8:$C$19,3,0)&amp;"_"&amp;VLOOKUP($B$4,$A$33:$B$65,2,0)&amp;"_"&amp;VLOOKUP($B$5,$A$68:$B$92,2,0)&amp;"_"&amp;TEXT(DAY($A22),"0#")&amp;TEXT(MONTH($A22),"0#")&amp;TEXT(YEAR($A22)-2000,"0#")&amp;".xls")</f>
        <v>narzędzie_ocena_ryzyka_PL_pl_180713.xls</v>
      </c>
      <c r="C22" s="83" t="s">
        <v>197</v>
      </c>
      <c r="D22" s="84"/>
    </row>
    <row r="23" spans="1:4" ht="15">
      <c r="A23" s="85">
        <v>41548</v>
      </c>
      <c r="B23" s="86" t="str">
        <f>IF(ISBLANK($A23),"---",VLOOKUP($B$2,$A$8:$C$19,3,0)&amp;"_"&amp;VLOOKUP($B$4,$A$33:$B$65,2,0)&amp;"_"&amp;VLOOKUP($B$5,$A$68:$B$92,2,0)&amp;"_"&amp;TEXT(DAY($A23),"0#")&amp;TEXT(MONTH($A23),"0#")&amp;TEXT(YEAR($A23)-2000,"0#")&amp;".xls")</f>
        <v>narzędzie_ocena_ryzyka_PL_pl_011013.xls</v>
      </c>
      <c r="C23" s="87" t="s">
        <v>318</v>
      </c>
      <c r="D23" s="88"/>
    </row>
    <row r="24" spans="1:4" ht="15">
      <c r="A24" s="85">
        <v>41667</v>
      </c>
      <c r="B24" s="86" t="str">
        <f aca="true" t="shared" si="0" ref="B24:B30">IF(ISBLANK($A24),"---",VLOOKUP($B$2,$A$8:$C$19,3,0)&amp;"_"&amp;VLOOKUP($B$4,$A$33:$B$65,2,0)&amp;"_"&amp;VLOOKUP($B$5,$A$68:$B$92,2,0)&amp;"_"&amp;TEXT(DAY($A24),"0#")&amp;TEXT(MONTH($A24),"0#")&amp;TEXT(YEAR($A24)-2000,"0#")&amp;".xls")</f>
        <v>narzędzie_ocena_ryzyka_PL_pl_280114.xls</v>
      </c>
      <c r="C24" s="87"/>
      <c r="D24" s="88"/>
    </row>
    <row r="25" spans="1:4" ht="15">
      <c r="A25" s="85"/>
      <c r="B25" s="86" t="str">
        <f t="shared" si="0"/>
        <v>---</v>
      </c>
      <c r="C25" s="86"/>
      <c r="D25" s="88"/>
    </row>
    <row r="26" spans="1:4" ht="15">
      <c r="A26" s="85"/>
      <c r="B26" s="86" t="str">
        <f t="shared" si="0"/>
        <v>---</v>
      </c>
      <c r="C26" s="86"/>
      <c r="D26" s="88"/>
    </row>
    <row r="27" spans="1:4" ht="15">
      <c r="A27" s="85"/>
      <c r="B27" s="86" t="str">
        <f t="shared" si="0"/>
        <v>---</v>
      </c>
      <c r="C27" s="86"/>
      <c r="D27" s="88"/>
    </row>
    <row r="28" spans="1:4" ht="15">
      <c r="A28" s="85"/>
      <c r="B28" s="86" t="str">
        <f t="shared" si="0"/>
        <v>---</v>
      </c>
      <c r="C28" s="86"/>
      <c r="D28" s="88"/>
    </row>
    <row r="29" spans="1:4" ht="15">
      <c r="A29" s="85"/>
      <c r="B29" s="86" t="str">
        <f t="shared" si="0"/>
        <v>---</v>
      </c>
      <c r="C29" s="86"/>
      <c r="D29" s="88"/>
    </row>
    <row r="30" spans="1:4" ht="15">
      <c r="A30" s="89"/>
      <c r="B30" s="90" t="str">
        <f t="shared" si="0"/>
        <v>---</v>
      </c>
      <c r="C30" s="90"/>
      <c r="D30" s="91"/>
    </row>
    <row r="32" ht="15">
      <c r="A32" s="59" t="s">
        <v>167</v>
      </c>
    </row>
    <row r="33" spans="1:2" ht="15">
      <c r="A33" s="92" t="s">
        <v>168</v>
      </c>
      <c r="B33" s="92" t="s">
        <v>198</v>
      </c>
    </row>
    <row r="34" spans="1:2" ht="15">
      <c r="A34" s="92" t="s">
        <v>199</v>
      </c>
      <c r="B34" s="92" t="s">
        <v>200</v>
      </c>
    </row>
    <row r="35" spans="1:2" ht="15">
      <c r="A35" s="92" t="s">
        <v>201</v>
      </c>
      <c r="B35" s="92" t="s">
        <v>116</v>
      </c>
    </row>
    <row r="36" spans="1:2" ht="15">
      <c r="A36" s="92" t="s">
        <v>202</v>
      </c>
      <c r="B36" s="92" t="s">
        <v>117</v>
      </c>
    </row>
    <row r="37" spans="1:2" ht="15">
      <c r="A37" s="92" t="s">
        <v>203</v>
      </c>
      <c r="B37" s="92" t="s">
        <v>118</v>
      </c>
    </row>
    <row r="38" spans="1:2" ht="15">
      <c r="A38" s="92" t="s">
        <v>204</v>
      </c>
      <c r="B38" s="92" t="s">
        <v>119</v>
      </c>
    </row>
    <row r="39" spans="1:2" ht="15">
      <c r="A39" s="92" t="s">
        <v>205</v>
      </c>
      <c r="B39" s="92" t="s">
        <v>120</v>
      </c>
    </row>
    <row r="40" spans="1:2" ht="15">
      <c r="A40" s="92" t="s">
        <v>206</v>
      </c>
      <c r="B40" s="92" t="s">
        <v>121</v>
      </c>
    </row>
    <row r="41" spans="1:2" ht="15">
      <c r="A41" s="92" t="s">
        <v>207</v>
      </c>
      <c r="B41" s="92" t="s">
        <v>122</v>
      </c>
    </row>
    <row r="42" spans="1:2" ht="15">
      <c r="A42" s="92" t="s">
        <v>208</v>
      </c>
      <c r="B42" s="92" t="s">
        <v>123</v>
      </c>
    </row>
    <row r="43" spans="1:2" ht="15">
      <c r="A43" s="92" t="s">
        <v>209</v>
      </c>
      <c r="B43" s="92" t="s">
        <v>124</v>
      </c>
    </row>
    <row r="44" spans="1:2" ht="15">
      <c r="A44" s="92" t="s">
        <v>210</v>
      </c>
      <c r="B44" s="92" t="s">
        <v>125</v>
      </c>
    </row>
    <row r="45" spans="1:2" ht="15">
      <c r="A45" s="92" t="s">
        <v>211</v>
      </c>
      <c r="B45" s="92" t="s">
        <v>126</v>
      </c>
    </row>
    <row r="46" spans="1:2" ht="15">
      <c r="A46" s="92" t="s">
        <v>212</v>
      </c>
      <c r="B46" s="92" t="s">
        <v>127</v>
      </c>
    </row>
    <row r="47" spans="1:2" ht="15">
      <c r="A47" s="92" t="s">
        <v>213</v>
      </c>
      <c r="B47" s="92" t="s">
        <v>128</v>
      </c>
    </row>
    <row r="48" spans="1:2" ht="15">
      <c r="A48" s="92" t="s">
        <v>214</v>
      </c>
      <c r="B48" s="92" t="s">
        <v>215</v>
      </c>
    </row>
    <row r="49" spans="1:2" ht="15">
      <c r="A49" s="92" t="s">
        <v>216</v>
      </c>
      <c r="B49" s="92" t="s">
        <v>129</v>
      </c>
    </row>
    <row r="50" spans="1:2" ht="15">
      <c r="A50" s="92" t="s">
        <v>217</v>
      </c>
      <c r="B50" s="92" t="s">
        <v>130</v>
      </c>
    </row>
    <row r="51" spans="1:2" ht="15">
      <c r="A51" s="92" t="s">
        <v>218</v>
      </c>
      <c r="B51" s="92" t="s">
        <v>131</v>
      </c>
    </row>
    <row r="52" spans="1:2" ht="15">
      <c r="A52" s="92" t="s">
        <v>219</v>
      </c>
      <c r="B52" s="92" t="s">
        <v>132</v>
      </c>
    </row>
    <row r="53" spans="1:2" ht="15">
      <c r="A53" s="92" t="s">
        <v>220</v>
      </c>
      <c r="B53" s="92" t="s">
        <v>133</v>
      </c>
    </row>
    <row r="54" spans="1:2" ht="15">
      <c r="A54" s="92" t="s">
        <v>221</v>
      </c>
      <c r="B54" s="92" t="s">
        <v>134</v>
      </c>
    </row>
    <row r="55" spans="1:2" ht="15">
      <c r="A55" s="92" t="s">
        <v>222</v>
      </c>
      <c r="B55" s="92" t="s">
        <v>135</v>
      </c>
    </row>
    <row r="56" spans="1:2" ht="15">
      <c r="A56" s="92" t="s">
        <v>223</v>
      </c>
      <c r="B56" s="92" t="s">
        <v>136</v>
      </c>
    </row>
    <row r="57" spans="1:2" ht="15">
      <c r="A57" s="92" t="s">
        <v>224</v>
      </c>
      <c r="B57" s="92" t="s">
        <v>137</v>
      </c>
    </row>
    <row r="58" spans="1:2" ht="15">
      <c r="A58" s="92" t="s">
        <v>414</v>
      </c>
      <c r="B58" s="92" t="s">
        <v>138</v>
      </c>
    </row>
    <row r="59" spans="1:2" ht="15">
      <c r="A59" s="92" t="s">
        <v>225</v>
      </c>
      <c r="B59" s="92" t="s">
        <v>139</v>
      </c>
    </row>
    <row r="60" spans="1:2" ht="15">
      <c r="A60" s="92" t="s">
        <v>226</v>
      </c>
      <c r="B60" s="92" t="s">
        <v>140</v>
      </c>
    </row>
    <row r="61" spans="1:2" ht="15">
      <c r="A61" s="92" t="s">
        <v>227</v>
      </c>
      <c r="B61" s="92" t="s">
        <v>141</v>
      </c>
    </row>
    <row r="62" spans="1:2" ht="15">
      <c r="A62" s="92" t="s">
        <v>228</v>
      </c>
      <c r="B62" s="92" t="s">
        <v>142</v>
      </c>
    </row>
    <row r="63" spans="1:2" ht="15">
      <c r="A63" s="92" t="s">
        <v>229</v>
      </c>
      <c r="B63" s="92" t="s">
        <v>143</v>
      </c>
    </row>
    <row r="64" spans="1:2" ht="15">
      <c r="A64" s="92" t="s">
        <v>230</v>
      </c>
      <c r="B64" s="92" t="s">
        <v>144</v>
      </c>
    </row>
    <row r="65" spans="1:2" ht="15">
      <c r="A65" s="92" t="s">
        <v>231</v>
      </c>
      <c r="B65" s="92" t="s">
        <v>145</v>
      </c>
    </row>
    <row r="67" ht="15">
      <c r="A67" s="93" t="s">
        <v>232</v>
      </c>
    </row>
    <row r="68" spans="1:2" ht="15">
      <c r="A68" s="94" t="s">
        <v>233</v>
      </c>
      <c r="B68" s="94" t="s">
        <v>146</v>
      </c>
    </row>
    <row r="69" spans="1:2" ht="15">
      <c r="A69" s="94" t="s">
        <v>234</v>
      </c>
      <c r="B69" s="94" t="s">
        <v>147</v>
      </c>
    </row>
    <row r="70" spans="1:2" ht="15">
      <c r="A70" s="94" t="s">
        <v>235</v>
      </c>
      <c r="B70" s="94" t="s">
        <v>148</v>
      </c>
    </row>
    <row r="71" spans="1:2" ht="15">
      <c r="A71" s="94" t="s">
        <v>236</v>
      </c>
      <c r="B71" s="94" t="s">
        <v>237</v>
      </c>
    </row>
    <row r="72" spans="1:2" ht="15">
      <c r="A72" s="94" t="s">
        <v>238</v>
      </c>
      <c r="B72" s="94" t="s">
        <v>239</v>
      </c>
    </row>
    <row r="73" spans="1:2" ht="15">
      <c r="A73" s="94" t="s">
        <v>240</v>
      </c>
      <c r="B73" s="94" t="s">
        <v>149</v>
      </c>
    </row>
    <row r="74" spans="1:2" ht="15">
      <c r="A74" s="94" t="s">
        <v>241</v>
      </c>
      <c r="B74" s="94" t="s">
        <v>242</v>
      </c>
    </row>
    <row r="75" spans="1:2" ht="15">
      <c r="A75" s="94" t="s">
        <v>243</v>
      </c>
      <c r="B75" s="94" t="s">
        <v>150</v>
      </c>
    </row>
    <row r="76" spans="1:2" ht="15">
      <c r="A76" s="94" t="s">
        <v>170</v>
      </c>
      <c r="B76" s="94" t="s">
        <v>244</v>
      </c>
    </row>
    <row r="77" spans="1:2" ht="15">
      <c r="A77" s="94" t="s">
        <v>245</v>
      </c>
      <c r="B77" s="94" t="s">
        <v>151</v>
      </c>
    </row>
    <row r="78" spans="1:2" ht="15">
      <c r="A78" s="94" t="s">
        <v>246</v>
      </c>
      <c r="B78" s="94" t="s">
        <v>247</v>
      </c>
    </row>
    <row r="79" spans="1:2" ht="15">
      <c r="A79" s="94" t="s">
        <v>248</v>
      </c>
      <c r="B79" s="94" t="s">
        <v>152</v>
      </c>
    </row>
    <row r="80" spans="1:2" ht="15">
      <c r="A80" s="94" t="s">
        <v>249</v>
      </c>
      <c r="B80" s="94" t="s">
        <v>153</v>
      </c>
    </row>
    <row r="81" spans="1:2" ht="15">
      <c r="A81" s="94" t="s">
        <v>250</v>
      </c>
      <c r="B81" s="94" t="s">
        <v>154</v>
      </c>
    </row>
    <row r="82" spans="1:2" ht="15">
      <c r="A82" s="94" t="s">
        <v>251</v>
      </c>
      <c r="B82" s="94" t="s">
        <v>155</v>
      </c>
    </row>
    <row r="83" spans="1:2" ht="15">
      <c r="A83" s="94" t="s">
        <v>252</v>
      </c>
      <c r="B83" s="94" t="s">
        <v>156</v>
      </c>
    </row>
    <row r="84" spans="1:2" ht="15">
      <c r="A84" s="94" t="s">
        <v>253</v>
      </c>
      <c r="B84" s="94" t="s">
        <v>157</v>
      </c>
    </row>
    <row r="85" spans="1:2" ht="15">
      <c r="A85" s="94" t="s">
        <v>254</v>
      </c>
      <c r="B85" s="94" t="s">
        <v>158</v>
      </c>
    </row>
    <row r="86" spans="1:2" ht="15">
      <c r="A86" s="94" t="s">
        <v>360</v>
      </c>
      <c r="B86" s="94" t="s">
        <v>159</v>
      </c>
    </row>
    <row r="87" spans="1:2" ht="15">
      <c r="A87" s="94" t="s">
        <v>255</v>
      </c>
      <c r="B87" s="94" t="s">
        <v>160</v>
      </c>
    </row>
    <row r="88" spans="1:2" ht="15">
      <c r="A88" s="94" t="s">
        <v>256</v>
      </c>
      <c r="B88" s="94" t="s">
        <v>161</v>
      </c>
    </row>
    <row r="89" spans="1:2" ht="15">
      <c r="A89" s="94" t="s">
        <v>257</v>
      </c>
      <c r="B89" s="94" t="s">
        <v>162</v>
      </c>
    </row>
    <row r="90" spans="1:2" ht="15">
      <c r="A90" s="94" t="s">
        <v>258</v>
      </c>
      <c r="B90" s="94" t="s">
        <v>259</v>
      </c>
    </row>
    <row r="91" spans="1:2" ht="15">
      <c r="A91" s="94" t="s">
        <v>260</v>
      </c>
      <c r="B91" s="94" t="s">
        <v>163</v>
      </c>
    </row>
    <row r="92" spans="1:2" ht="15">
      <c r="A92" s="94" t="s">
        <v>261</v>
      </c>
      <c r="B92" s="94" t="s">
        <v>262</v>
      </c>
    </row>
  </sheetData>
  <sheetProtection sheet="1" objects="1" scenarios="1" formatCells="0" formatColumns="0" formatRows="0"/>
  <dataValidations count="4">
    <dataValidation type="list" allowBlank="1" showInputMessage="1" showErrorMessage="1" sqref="B2">
      <formula1>$A$8:$A$19</formula1>
    </dataValidation>
    <dataValidation type="list" allowBlank="1" showInputMessage="1" showErrorMessage="1" sqref="B4">
      <formula1>$A$33:$A$65</formula1>
    </dataValidation>
    <dataValidation type="list" allowBlank="1" showInputMessage="1" showErrorMessage="1" sqref="B5">
      <formula1>$A$68:$A$92</formula1>
    </dataValidation>
    <dataValidation type="list" allowBlank="1" showInputMessage="1" showErrorMessage="1" sqref="B3">
      <formula1>$A$22:$A$30</formula1>
    </dataValidation>
  </dataValidations>
  <printOptions/>
  <pageMargins left="0.7874015748031497" right="0.7874015748031497" top="0.984251968503937" bottom="0.984251968503937" header="0.5118110236220472" footer="0.5118110236220472"/>
  <pageSetup fitToHeight="1" fitToWidth="1" horizontalDpi="600" verticalDpi="600" orientation="portrait" paperSize="9" scale="52" r:id="rId1"/>
  <headerFooter alignWithMargins="0">
    <oddHeader>&amp;L&amp;F, &amp;A&amp;R&amp;D, &amp;T</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Heller</dc:creator>
  <cp:keywords/>
  <dc:description/>
  <cp:lastModifiedBy>tomasz.karpinski</cp:lastModifiedBy>
  <cp:lastPrinted>2013-06-13T13:00:12Z</cp:lastPrinted>
  <dcterms:created xsi:type="dcterms:W3CDTF">2013-04-23T08:48:10Z</dcterms:created>
  <dcterms:modified xsi:type="dcterms:W3CDTF">2014-01-28T10:49:04Z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