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C:\Users\jacek.koloczek\Documents\2025 Tłumaczenia formularzy\ETS1\"/>
    </mc:Choice>
  </mc:AlternateContent>
  <workbookProtection lockStructure="1"/>
  <bookViews>
    <workbookView xWindow="0" yWindow="0" windowWidth="28470" windowHeight="11970" tabRatio="786"/>
  </bookViews>
  <sheets>
    <sheet name="Wytyczne i warunki" sheetId="10" r:id="rId1"/>
    <sheet name="Narzędzie-nieracjonalne koszty" sheetId="64" r:id="rId2"/>
    <sheet name="EUwideConstants" sheetId="52" state="hidden" r:id="rId3"/>
    <sheet name="MSParameters" sheetId="57" state="hidden" r:id="rId4"/>
    <sheet name="Translations" sheetId="56" state="hidden" r:id="rId5"/>
    <sheet name="VersionDocumentation" sheetId="54" state="hidden" r:id="rId6"/>
  </sheets>
  <definedNames>
    <definedName name="_xlnm._FilterDatabase" localSheetId="3" hidden="1">MSParameters!#REF!</definedName>
    <definedName name="_xlnm._FilterDatabase" localSheetId="4" hidden="1">Translations!$A$1:$C$91</definedName>
    <definedName name="CNTR_SmallEmitter">'Narzędzie-nieracjonalne koszty'!$J$12</definedName>
    <definedName name="CNTR_TrueFalse">'Narzędzie-nieracjonalne koszty'!$Q$12:$Q$13</definedName>
    <definedName name="EUconst_ERR_Inconsistent">EUwideConstants!$B$14</definedName>
    <definedName name="EUconst_UncertaintyThresholds">EUwideConstants!$A$5:$A$12</definedName>
    <definedName name="JUMP_b_Guidelines_Top">'Wytyczne i warunki'!$A$5</definedName>
    <definedName name="JUMP_I_Top">'Narzędzie-nieracjonalne koszty'!$C$6</definedName>
    <definedName name="_xlnm.Print_Area" localSheetId="1">'Narzędzie-nieracjonalne koszty'!$B$5:$O$73</definedName>
    <definedName name="_xlnm.Print_Area" localSheetId="5">VersionDocumentation!$A$1:$E$92</definedName>
  </definedNames>
  <calcPr calcId="162913"/>
</workbook>
</file>

<file path=xl/calcChain.xml><?xml version="1.0" encoding="utf-8"?>
<calcChain xmlns="http://schemas.openxmlformats.org/spreadsheetml/2006/main">
  <c r="I220" i="64" l="1"/>
  <c r="I183" i="64"/>
  <c r="I146" i="64"/>
  <c r="I109" i="64"/>
  <c r="I72" i="64"/>
  <c r="E10" i="64" l="1"/>
  <c r="B16" i="10"/>
  <c r="B11" i="10"/>
  <c r="K190" i="64" l="1"/>
  <c r="K153" i="64"/>
  <c r="K116" i="64"/>
  <c r="K79" i="64"/>
  <c r="B14" i="52"/>
  <c r="K22" i="64"/>
  <c r="B30" i="54"/>
  <c r="B29" i="54"/>
  <c r="B28" i="54"/>
  <c r="B27" i="54"/>
  <c r="B26" i="54"/>
  <c r="C3" i="54" s="1"/>
  <c r="F79" i="10" s="1"/>
  <c r="B25" i="54"/>
  <c r="B24" i="54"/>
  <c r="B23" i="54"/>
  <c r="B22" i="54"/>
  <c r="J207" i="64"/>
  <c r="J197" i="64"/>
  <c r="J170" i="64"/>
  <c r="J160" i="64"/>
  <c r="J133" i="64"/>
  <c r="J123" i="64"/>
  <c r="J96" i="64"/>
  <c r="J86" i="64"/>
  <c r="J58" i="64"/>
  <c r="J47" i="64"/>
  <c r="F28" i="64"/>
  <c r="F27" i="64"/>
  <c r="E26" i="64"/>
  <c r="G38" i="64"/>
  <c r="E220" i="64"/>
  <c r="K218" i="64"/>
  <c r="N218" i="64" s="1"/>
  <c r="E218" i="64"/>
  <c r="K217" i="64"/>
  <c r="I217" i="64"/>
  <c r="G217" i="64"/>
  <c r="E215" i="64"/>
  <c r="L213" i="64"/>
  <c r="N212" i="64"/>
  <c r="N211" i="64"/>
  <c r="N210" i="64"/>
  <c r="N209" i="64"/>
  <c r="N208" i="64"/>
  <c r="I207" i="64"/>
  <c r="H207" i="64"/>
  <c r="N206" i="64"/>
  <c r="M206" i="64"/>
  <c r="K206" i="64"/>
  <c r="H206" i="64"/>
  <c r="E206" i="64"/>
  <c r="E205" i="64"/>
  <c r="L203" i="64"/>
  <c r="N202" i="64"/>
  <c r="N201" i="64"/>
  <c r="N200" i="64"/>
  <c r="N199" i="64"/>
  <c r="N198" i="64"/>
  <c r="I197" i="64"/>
  <c r="H197" i="64"/>
  <c r="N196" i="64"/>
  <c r="M196" i="64"/>
  <c r="K196" i="64"/>
  <c r="H196" i="64"/>
  <c r="E196" i="64"/>
  <c r="E195" i="64"/>
  <c r="E193" i="64"/>
  <c r="E191" i="64"/>
  <c r="Q190" i="64"/>
  <c r="Q191" i="64" s="1"/>
  <c r="E190" i="64"/>
  <c r="E188" i="64"/>
  <c r="E186" i="64"/>
  <c r="E183" i="64"/>
  <c r="K181" i="64"/>
  <c r="N181" i="64" s="1"/>
  <c r="E181" i="64"/>
  <c r="K180" i="64"/>
  <c r="I180" i="64"/>
  <c r="G180" i="64"/>
  <c r="E178" i="64"/>
  <c r="L176" i="64"/>
  <c r="N175" i="64"/>
  <c r="N174" i="64"/>
  <c r="N173" i="64"/>
  <c r="N172" i="64"/>
  <c r="N171" i="64"/>
  <c r="I170" i="64"/>
  <c r="H170" i="64"/>
  <c r="N169" i="64"/>
  <c r="M169" i="64"/>
  <c r="K169" i="64"/>
  <c r="H169" i="64"/>
  <c r="E169" i="64"/>
  <c r="E168" i="64"/>
  <c r="L166" i="64"/>
  <c r="N165" i="64"/>
  <c r="N164" i="64"/>
  <c r="N163" i="64"/>
  <c r="N162" i="64"/>
  <c r="N161" i="64"/>
  <c r="I160" i="64"/>
  <c r="H160" i="64"/>
  <c r="N159" i="64"/>
  <c r="M159" i="64"/>
  <c r="K159" i="64"/>
  <c r="H159" i="64"/>
  <c r="E159" i="64"/>
  <c r="E158" i="64"/>
  <c r="E156" i="64"/>
  <c r="E154" i="64"/>
  <c r="Q153" i="64"/>
  <c r="Q154" i="64" s="1"/>
  <c r="E153" i="64"/>
  <c r="E151" i="64"/>
  <c r="E149" i="64"/>
  <c r="C112" i="64"/>
  <c r="C149" i="64" s="1"/>
  <c r="C186" i="64" s="1"/>
  <c r="E146" i="64"/>
  <c r="K144" i="64"/>
  <c r="N144" i="64"/>
  <c r="E144" i="64"/>
  <c r="K143" i="64"/>
  <c r="I143" i="64"/>
  <c r="G143" i="64"/>
  <c r="E141" i="64"/>
  <c r="L139" i="64"/>
  <c r="N138" i="64"/>
  <c r="N137" i="64"/>
  <c r="N136" i="64"/>
  <c r="N135" i="64"/>
  <c r="N134" i="64"/>
  <c r="I133" i="64"/>
  <c r="H133" i="64"/>
  <c r="N132" i="64"/>
  <c r="M132" i="64"/>
  <c r="K132" i="64"/>
  <c r="H132" i="64"/>
  <c r="E132" i="64"/>
  <c r="E131" i="64"/>
  <c r="L129" i="64"/>
  <c r="N128" i="64"/>
  <c r="N127" i="64"/>
  <c r="N126" i="64"/>
  <c r="N125" i="64"/>
  <c r="N124" i="64"/>
  <c r="I123" i="64"/>
  <c r="H123" i="64"/>
  <c r="N122" i="64"/>
  <c r="M122" i="64"/>
  <c r="K122" i="64"/>
  <c r="H122" i="64"/>
  <c r="E122" i="64"/>
  <c r="E121" i="64"/>
  <c r="E119" i="64"/>
  <c r="E117" i="64"/>
  <c r="Q116" i="64"/>
  <c r="Q117" i="64" s="1"/>
  <c r="E116" i="64"/>
  <c r="E114" i="64"/>
  <c r="E112" i="64"/>
  <c r="E109" i="64"/>
  <c r="K107" i="64"/>
  <c r="N107" i="64" s="1"/>
  <c r="E107" i="64"/>
  <c r="K106" i="64"/>
  <c r="I106" i="64"/>
  <c r="G106" i="64"/>
  <c r="E104" i="64"/>
  <c r="L102" i="64"/>
  <c r="N101" i="64"/>
  <c r="N100" i="64"/>
  <c r="N99" i="64"/>
  <c r="N98" i="64"/>
  <c r="N97" i="64"/>
  <c r="I96" i="64"/>
  <c r="H96" i="64"/>
  <c r="N95" i="64"/>
  <c r="M95" i="64"/>
  <c r="K95" i="64"/>
  <c r="H95" i="64"/>
  <c r="E95" i="64"/>
  <c r="E94" i="64"/>
  <c r="L92" i="64"/>
  <c r="N91" i="64"/>
  <c r="N90" i="64"/>
  <c r="N89" i="64"/>
  <c r="N88" i="64"/>
  <c r="N87" i="64"/>
  <c r="I86" i="64"/>
  <c r="H86" i="64"/>
  <c r="N85" i="64"/>
  <c r="M85" i="64"/>
  <c r="K85" i="64"/>
  <c r="H85" i="64"/>
  <c r="E85" i="64"/>
  <c r="E84" i="64"/>
  <c r="E82" i="64"/>
  <c r="E80" i="64"/>
  <c r="Q79" i="64"/>
  <c r="Q80" i="64" s="1"/>
  <c r="E79" i="64"/>
  <c r="E77" i="64"/>
  <c r="E75" i="64"/>
  <c r="N63" i="64"/>
  <c r="N62" i="64"/>
  <c r="N61" i="64"/>
  <c r="N60" i="64"/>
  <c r="N59" i="64"/>
  <c r="I58" i="64"/>
  <c r="H58" i="64"/>
  <c r="N57" i="64"/>
  <c r="M57" i="64"/>
  <c r="K57" i="64"/>
  <c r="H57" i="64"/>
  <c r="E57" i="64"/>
  <c r="N52" i="64"/>
  <c r="N51" i="64"/>
  <c r="N50" i="64"/>
  <c r="N49" i="64"/>
  <c r="N48" i="64"/>
  <c r="E70" i="64"/>
  <c r="B35" i="10"/>
  <c r="B75" i="10"/>
  <c r="B76" i="10"/>
  <c r="F76" i="10"/>
  <c r="B77" i="10"/>
  <c r="F77" i="10"/>
  <c r="B78" i="10"/>
  <c r="F78" i="10"/>
  <c r="B79" i="10"/>
  <c r="D14" i="64"/>
  <c r="D8" i="64"/>
  <c r="E12" i="64"/>
  <c r="A3" i="56"/>
  <c r="A4" i="56" s="1"/>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I47" i="64"/>
  <c r="H47" i="64"/>
  <c r="N46" i="64"/>
  <c r="M46" i="64"/>
  <c r="K46" i="64"/>
  <c r="H46" i="64"/>
  <c r="G42" i="64"/>
  <c r="G40" i="64"/>
  <c r="G37" i="64"/>
  <c r="L64" i="64"/>
  <c r="E46" i="64"/>
  <c r="E72" i="64"/>
  <c r="E69" i="64"/>
  <c r="K68" i="64"/>
  <c r="I68" i="64"/>
  <c r="G68" i="64"/>
  <c r="E66" i="64"/>
  <c r="E56" i="64"/>
  <c r="E55" i="64"/>
  <c r="L53" i="64"/>
  <c r="E45" i="64"/>
  <c r="E44" i="64"/>
  <c r="F34" i="64"/>
  <c r="E34" i="64"/>
  <c r="G41" i="64"/>
  <c r="G39" i="64"/>
  <c r="G36" i="64"/>
  <c r="F35" i="64"/>
  <c r="E35" i="64"/>
  <c r="F32" i="64"/>
  <c r="F31" i="64"/>
  <c r="E30" i="64"/>
  <c r="E29" i="64"/>
  <c r="E25" i="64"/>
  <c r="E23" i="64"/>
  <c r="E22" i="64"/>
  <c r="E20" i="64"/>
  <c r="E19" i="64"/>
  <c r="E17" i="64"/>
  <c r="C6" i="64"/>
  <c r="E43" i="10"/>
  <c r="E42" i="10"/>
  <c r="E41" i="10"/>
  <c r="E40" i="10"/>
  <c r="E39" i="10"/>
  <c r="E38" i="10"/>
  <c r="C38" i="10"/>
  <c r="E37" i="10"/>
  <c r="C37" i="10"/>
  <c r="B36" i="10"/>
  <c r="B34" i="10"/>
  <c r="B31" i="10"/>
  <c r="B30" i="10"/>
  <c r="B28" i="10"/>
  <c r="B27" i="10"/>
  <c r="B25" i="10"/>
  <c r="B24" i="10"/>
  <c r="B23" i="10"/>
  <c r="B22" i="10"/>
  <c r="B21" i="10"/>
  <c r="B18" i="10"/>
  <c r="B14" i="10"/>
  <c r="B8" i="10"/>
  <c r="B7" i="10"/>
  <c r="B5" i="10"/>
  <c r="C2" i="10"/>
  <c r="I1" i="10"/>
  <c r="C1" i="10"/>
  <c r="B50" i="10"/>
  <c r="B48" i="10"/>
  <c r="B46" i="10"/>
  <c r="B45" i="10"/>
  <c r="E3" i="64"/>
  <c r="I2" i="64"/>
  <c r="E2" i="64"/>
  <c r="K69" i="64"/>
  <c r="N69" i="64" s="1"/>
  <c r="Q22" i="64"/>
  <c r="Q23" i="64" s="1"/>
  <c r="N92" i="64" l="1"/>
  <c r="N213" i="64"/>
  <c r="N215" i="64" s="1"/>
  <c r="N53" i="64"/>
  <c r="N64" i="64"/>
  <c r="N66" i="64" s="1"/>
  <c r="N166" i="64"/>
  <c r="N176" i="64"/>
  <c r="N178" i="64" s="1"/>
  <c r="N139" i="64"/>
  <c r="N141" i="64" s="1"/>
  <c r="N102" i="64"/>
  <c r="N104" i="64" s="1"/>
  <c r="N129" i="64"/>
  <c r="N203" i="64"/>
</calcChain>
</file>

<file path=xl/comments1.xml><?xml version="1.0" encoding="utf-8"?>
<comments xmlns="http://schemas.openxmlformats.org/spreadsheetml/2006/main">
  <authors>
    <author>Fallmann Hubert</author>
  </authors>
  <commentList>
    <comment ref="B17" authorId="0" shapeId="0">
      <text>
        <r>
          <rPr>
            <b/>
            <sz val="8"/>
            <color indexed="81"/>
            <rFont val="Tahoma"/>
            <family val="2"/>
          </rPr>
          <t>Final link to be added as soon as available in the OJ.</t>
        </r>
      </text>
    </comment>
    <comment ref="C17" authorId="0" shapeId="0">
      <text>
        <r>
          <rPr>
            <b/>
            <sz val="8"/>
            <color indexed="81"/>
            <rFont val="Tahoma"/>
            <family val="2"/>
          </rPr>
          <t>Final link to be added as soon as available in the OJ.</t>
        </r>
      </text>
    </comment>
    <comment ref="D17" authorId="0" shapeId="0">
      <text>
        <r>
          <rPr>
            <b/>
            <sz val="8"/>
            <color indexed="81"/>
            <rFont val="Tahoma"/>
            <family val="2"/>
          </rPr>
          <t>Final link to be added as soon as available in the OJ.</t>
        </r>
      </text>
    </comment>
    <comment ref="B19" authorId="0" shapeId="0">
      <text>
        <r>
          <rPr>
            <b/>
            <sz val="8"/>
            <color indexed="81"/>
            <rFont val="Tahoma"/>
            <family val="2"/>
          </rPr>
          <t>Final link to be added as soon as available.</t>
        </r>
      </text>
    </comment>
    <comment ref="C19" authorId="0" shapeId="0">
      <text>
        <r>
          <rPr>
            <b/>
            <sz val="8"/>
            <color indexed="81"/>
            <rFont val="Tahoma"/>
            <family val="2"/>
          </rPr>
          <t>Final link to be added as soon as available.</t>
        </r>
      </text>
    </comment>
    <comment ref="D19" authorId="0" shapeId="0">
      <text>
        <r>
          <rPr>
            <b/>
            <sz val="8"/>
            <color indexed="81"/>
            <rFont val="Tahoma"/>
            <family val="2"/>
          </rPr>
          <t>Final link to be added as soon as available.</t>
        </r>
      </text>
    </comment>
  </commentList>
</comments>
</file>

<file path=xl/sharedStrings.xml><?xml version="1.0" encoding="utf-8"?>
<sst xmlns="http://schemas.openxmlformats.org/spreadsheetml/2006/main" count="536" uniqueCount="366">
  <si>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</si>
  <si>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(a)</t>
  </si>
  <si>
    <t>(b)</t>
  </si>
  <si>
    <t>(d)</t>
  </si>
  <si>
    <t>GUIDELINES AND CONDITIONS</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</si>
  <si>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</si>
  <si>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</si>
  <si>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</si>
  <si>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</si>
  <si>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</si>
  <si>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</si>
  <si>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</si>
  <si>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</si>
  <si>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</si>
  <si>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</si>
  <si>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How to use this file:</t>
  </si>
  <si>
    <t>Black bold text:</t>
  </si>
  <si>
    <t>This is text provided by the Commission template. It should be kept as it is.</t>
  </si>
  <si>
    <t>Smaller italic text:</t>
  </si>
  <si>
    <t>This text gives further explanations. Member States may add further explanations in MS specific versions of the template.</t>
  </si>
  <si>
    <t>http://ec.europa.eu/clima/policies/ets/index_en.htm</t>
  </si>
  <si>
    <t>(c)</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</si>
  <si>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</si>
  <si>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</si>
  <si>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</si>
  <si>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</si>
  <si>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</si>
  <si>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</si>
  <si>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</si>
  <si>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</si>
  <si>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</si>
  <si>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</si>
  <si>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</si>
  <si>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</si>
  <si>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</si>
  <si>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</si>
  <si>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</si>
  <si>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</si>
  <si>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</si>
  <si>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NO</t>
  </si>
  <si>
    <t>ausblenden</t>
  </si>
  <si>
    <t>Installation with low emissions?</t>
  </si>
  <si>
    <t>HR</t>
  </si>
  <si>
    <t>LI</t>
  </si>
  <si>
    <t>hr</t>
  </si>
  <si>
    <t>no</t>
  </si>
  <si>
    <t>Colour codes and fonts:</t>
  </si>
  <si>
    <t>nl</t>
  </si>
  <si>
    <t>pl</t>
  </si>
  <si>
    <t>pt</t>
  </si>
  <si>
    <t>ro</t>
  </si>
  <si>
    <t>sk</t>
  </si>
  <si>
    <t>fi</t>
  </si>
  <si>
    <t>AT</t>
  </si>
  <si>
    <t>BE</t>
  </si>
  <si>
    <t>BG</t>
  </si>
  <si>
    <t>CY</t>
  </si>
  <si>
    <t>CZ</t>
  </si>
  <si>
    <t>DK</t>
  </si>
  <si>
    <t>EE</t>
  </si>
  <si>
    <t>FI</t>
  </si>
  <si>
    <t>FR</t>
  </si>
  <si>
    <t>DE</t>
  </si>
  <si>
    <t>EL</t>
  </si>
  <si>
    <t>HU</t>
  </si>
  <si>
    <t>IE</t>
  </si>
  <si>
    <t>IT</t>
  </si>
  <si>
    <t>LV</t>
  </si>
  <si>
    <t>http://eur-lex.europa.eu/LexUriServ/LexUriServ.do?uri=CONSLEG:2003L0087:20090625:EN:PDF</t>
  </si>
  <si>
    <t>Light yellow fields indicate that an input is optional.</t>
  </si>
  <si>
    <t>Light grey areas are dedicated for navigation and hyperlinks.</t>
  </si>
  <si>
    <t>Navigation area:</t>
  </si>
  <si>
    <t>Previous sheet</t>
  </si>
  <si>
    <t>Next sheet</t>
  </si>
  <si>
    <t>Top of sheet</t>
  </si>
  <si>
    <t>-</t>
  </si>
  <si>
    <t>http://ec.europa.eu/clima/policies/ets/monitoring/index_en.htm</t>
  </si>
  <si>
    <t>The Directive can be downloaded from:</t>
  </si>
  <si>
    <t>MS are free to use this sheet</t>
  </si>
  <si>
    <t>bg</t>
  </si>
  <si>
    <t>es</t>
  </si>
  <si>
    <t>de</t>
  </si>
  <si>
    <t>el</t>
  </si>
  <si>
    <t>fr</t>
  </si>
  <si>
    <t>it</t>
  </si>
  <si>
    <t>lv</t>
  </si>
  <si>
    <t>lt</t>
  </si>
  <si>
    <t>hu</t>
  </si>
  <si>
    <t>mt</t>
  </si>
  <si>
    <t>Member State-specific guidance is listed here:</t>
  </si>
  <si>
    <t>Sum</t>
  </si>
  <si>
    <t>All Commission guidance documents on the Monitoring and Reporting Regulation can be found at:</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</si>
  <si>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</si>
  <si>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TEXT (Language Version)</t>
  </si>
  <si>
    <t>English Version (Original)</t>
  </si>
  <si>
    <t>The Monitoring and Reporting Regulation (Commission Regulation (EU) No 601/2012 of 21 June 2012, hereinafter the "MRR"), defines further requirements for monitoring and reporting. The MRR can be downloaded from:</t>
  </si>
  <si>
    <t>http://eur-lex.europa.eu/LexUriServ/LexUriServ.do?uri=OJ:L:2012:181:0030:0104:EN:PDF</t>
  </si>
  <si>
    <t>http://ec.europa.eu/clima/policies/ets/monitoring/documentation_en.htm</t>
  </si>
  <si>
    <t>Grey shaded areas should be filled by Member States before publishing a customised version of the template.</t>
  </si>
  <si>
    <t>Shaded fields indicate that an input in another field makes the input here not relevant.</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</si>
  <si>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</si>
  <si>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Green fields show automatically calculated results. Red text indicates error messages (missing data etc.).</t>
  </si>
  <si>
    <t>x</t>
  </si>
  <si>
    <t>=</t>
  </si>
  <si>
    <t>EUA price [€/t CO2e]</t>
  </si>
  <si>
    <t>Improvement factor</t>
  </si>
  <si>
    <t>Average annual emissions</t>
  </si>
  <si>
    <t>Uncertainty currently achieved:</t>
  </si>
  <si>
    <t>Uncertainty related to the tier required:</t>
  </si>
  <si>
    <t>Costs are unreasonable?</t>
  </si>
  <si>
    <t>i. Current or reference costs</t>
  </si>
  <si>
    <t>ii. Costs of the new equipment or new measures</t>
  </si>
  <si>
    <t>Annual costs [€]</t>
  </si>
  <si>
    <t>Please enter here the costs related to your current methodology or equipment OR, when comparing two or more options, the costs related to the reference.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</si>
  <si>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</si>
  <si>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</si>
  <si>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Annual Benefits</t>
  </si>
  <si>
    <t>Annual costs (Sum of all "additional" costs)</t>
  </si>
  <si>
    <t>Type of costs</t>
  </si>
  <si>
    <t>Brief description</t>
  </si>
  <si>
    <t>It can be distinguished between:</t>
  </si>
  <si>
    <t>Any other costs: These are any other relevant annual costs, e.g. the cost of analyses.</t>
  </si>
  <si>
    <t>To assess e.g. the incurrence of unreasonable costs related to the frequency of analyses only the costs for additional analyses are relevant here.</t>
  </si>
  <si>
    <t>only enter the additional costs under ii.</t>
  </si>
  <si>
    <t>In order to only consider "additional" costs you may:</t>
  </si>
  <si>
    <t>(e)</t>
  </si>
  <si>
    <t>enter current costs or costs of the reference system under i. and costs related to new equipment or measures under ii.</t>
  </si>
  <si>
    <t>This is an optional tool for calculating whether costs can be considered as unreasonable.</t>
  </si>
  <si>
    <t>#</t>
  </si>
  <si>
    <t>O&amp;M costs: These are the operating &amp; maintenance costs of e.g. the measurement equipment.</t>
  </si>
  <si>
    <t>Please enter here the costs related to new or additional measures or new equipment which would lead to an improvement.</t>
  </si>
  <si>
    <t>Investment costs: These are the investment costs of e.g. a new measurement equipment or a sampling system.</t>
  </si>
  <si>
    <t>Investment costs</t>
  </si>
  <si>
    <t>Investment costs [€]</t>
  </si>
  <si>
    <t>depreciation period [years]</t>
  </si>
  <si>
    <t>O&amp;M costs [€/year]</t>
  </si>
  <si>
    <t>Other costs [€/year]</t>
  </si>
  <si>
    <t>Please enter here a brief description. This description should also include information on e.g. the depreciation period of investments costs, the number of analyses per year the costs are related to, etc.</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</si>
  <si>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</si>
  <si>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Tool - Unreasonable costs</t>
  </si>
  <si>
    <t>Information about the installation</t>
  </si>
  <si>
    <t>Tools - Unreasonable costs</t>
  </si>
  <si>
    <t>In accordance with Article 18(4) of Regulation (EU) No. 601/2012 improvements shall not be deemed to incur unreasonable costs up to an accumulated amount of 2,000 € per reporting period. For installations with low emissions (i.e. installations with &lt; 25,000 t CO2e per year) this threshold is 500 € per reporting period.</t>
  </si>
  <si>
    <t>Sheet for EU wide constants</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</si>
  <si>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</si>
  <si>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operator of an EU ETS installation) to ensure that correct data is reported to the competent authority.</t>
  </si>
  <si>
    <t>This file constitutes a tool developed by the Commission services for the purpose of harmonising the determination of Unreasonable Costs in accordance with Article 18 of the MRR.</t>
  </si>
  <si>
    <t>Types of costs</t>
  </si>
  <si>
    <t>Average annual emissions: Those emissions shall relate to a specific source stream, emission source determined by GHG measurement or fall-back approach.</t>
  </si>
  <si>
    <t>interest rate [%]</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</si>
  <si>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</si>
  <si>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Interest rate: This is the interest rate associated with the investment entered as %. Entries here are optional.</t>
  </si>
  <si>
    <t xml:space="preserve">Please note that for the assessment of unreasonable costs only 'additional costs' are relevant. </t>
  </si>
  <si>
    <t>i.e. the difference between the current costs and the cost of a more accurate or reliable piece of equipment, OR</t>
  </si>
  <si>
    <t>Info for automatic Version detection</t>
  </si>
  <si>
    <t>Template type:</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</si>
  <si>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</si>
  <si>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</si>
  <si>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</si>
  <si>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</si>
  <si>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</si>
  <si>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</si>
  <si>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</si>
  <si>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</si>
  <si>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</si>
  <si>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</si>
  <si>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</si>
  <si>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</si>
  <si>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</si>
  <si>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</si>
  <si>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</si>
  <si>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</si>
  <si>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</si>
  <si>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</si>
  <si>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</si>
  <si>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</si>
  <si>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</si>
  <si>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</si>
  <si>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</si>
  <si>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</si>
  <si>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</si>
  <si>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</si>
  <si>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</si>
  <si>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</si>
  <si>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Version list</t>
  </si>
  <si>
    <t>Reference File Name</t>
  </si>
  <si>
    <t>Version comments</t>
  </si>
  <si>
    <t>First Draft by UBA</t>
  </si>
  <si>
    <t>COM</t>
  </si>
  <si>
    <t>Umweltbundesamt</t>
  </si>
  <si>
    <t>UBA</t>
  </si>
  <si>
    <t>Austria</t>
  </si>
  <si>
    <t>Belgium</t>
  </si>
  <si>
    <t>Bulgaria</t>
  </si>
  <si>
    <t>Croatia</t>
  </si>
  <si>
    <t>Cyprus</t>
  </si>
  <si>
    <t>Czech Republic</t>
  </si>
  <si>
    <t>Denmark</t>
  </si>
  <si>
    <t>Estonia</t>
  </si>
  <si>
    <t>Finland</t>
  </si>
  <si>
    <t>France</t>
  </si>
  <si>
    <t>Germany</t>
  </si>
  <si>
    <t>Greece</t>
  </si>
  <si>
    <t>Hungary</t>
  </si>
  <si>
    <t>Iceland</t>
  </si>
  <si>
    <t>IC</t>
  </si>
  <si>
    <t>Ireland</t>
  </si>
  <si>
    <t>Italy</t>
  </si>
  <si>
    <t>Latvia</t>
  </si>
  <si>
    <t>Liechtenstein</t>
  </si>
  <si>
    <t>Lithuania</t>
  </si>
  <si>
    <t>Luxembourg</t>
  </si>
  <si>
    <t>Malta</t>
  </si>
  <si>
    <t>Netherlands</t>
  </si>
  <si>
    <t>Norway</t>
  </si>
  <si>
    <t>Portugal</t>
  </si>
  <si>
    <t>Romania</t>
  </si>
  <si>
    <t>Slovakia</t>
  </si>
  <si>
    <t>Slovenia</t>
  </si>
  <si>
    <t>Spain</t>
  </si>
  <si>
    <t>Sweden</t>
  </si>
  <si>
    <t>United Kingdom</t>
  </si>
  <si>
    <t>Languages list</t>
  </si>
  <si>
    <t>Bulgarian</t>
  </si>
  <si>
    <t>Spanish</t>
  </si>
  <si>
    <t>Croatian</t>
  </si>
  <si>
    <t>Czech</t>
  </si>
  <si>
    <t>cs</t>
  </si>
  <si>
    <t>Danish</t>
  </si>
  <si>
    <t>da</t>
  </si>
  <si>
    <t>German</t>
  </si>
  <si>
    <t>Estonian</t>
  </si>
  <si>
    <t>et</t>
  </si>
  <si>
    <t>Greek</t>
  </si>
  <si>
    <t>en</t>
  </si>
  <si>
    <t>French</t>
  </si>
  <si>
    <t>Icelandic</t>
  </si>
  <si>
    <t>ic</t>
  </si>
  <si>
    <t>Italian</t>
  </si>
  <si>
    <t>Latvian</t>
  </si>
  <si>
    <t>Lithuanian</t>
  </si>
  <si>
    <t>Hungarian</t>
  </si>
  <si>
    <t>Maltese</t>
  </si>
  <si>
    <t>Norwegian</t>
  </si>
  <si>
    <t>Dutch</t>
  </si>
  <si>
    <t>Portuguese</t>
  </si>
  <si>
    <t>Romanian</t>
  </si>
  <si>
    <t>Slovak</t>
  </si>
  <si>
    <t>Slovenian</t>
  </si>
  <si>
    <t>sl</t>
  </si>
  <si>
    <t>Finnish</t>
  </si>
  <si>
    <t>Swedish</t>
  </si>
  <si>
    <t>sv</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</si>
  <si>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</si>
  <si>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Published on website</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</si>
  <si>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</si>
  <si>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This is the final version of the tool for calculating Unreasonable Costs, dated 26 July 2013.</t>
  </si>
  <si>
    <t>Second Draft by UBA</t>
  </si>
  <si>
    <t>EUconst_UncertaintyThresholds</t>
  </si>
  <si>
    <t>EUconst_ERR_Inconsistent</t>
  </si>
  <si>
    <t>inconsistent!</t>
  </si>
  <si>
    <t>https://eur-lex.europa.eu/eli/dir/2003/87/2021-01-01</t>
  </si>
  <si>
    <t>The Monitoring and Reporting Regulation (Commission Regulation (EU) No 2018/2066, as amended, hereinafter the "MRR"), defines further requirements for monitoring and reporting. The MRR can be downloaded from:</t>
  </si>
  <si>
    <t>Update for phase 4</t>
  </si>
  <si>
    <t>https://ec.europa.eu/clima/eu-action/eu-emissions-trading-system-eu-ets/monitoring-reporting-and-verification-eu-ets-emissions_en</t>
  </si>
  <si>
    <t>This is the final version of the tool for calculating Unreasonable Costs, updated for phase 4 of the EU ETS, dated 3 May 2024.</t>
  </si>
  <si>
    <t>https://eur-lex.europa.eu/eli/reg_impl/2018/2066/2024-01-01</t>
  </si>
  <si>
    <t>Update of 80€ reference price</t>
  </si>
  <si>
    <t>In accordance with Article 18(4) of Regulation (EU) 2018/2066 improvements shall not be deemed to incur unreasonable costs up to an accumulated amount of 4,000 € per reporting period. For installations with low emissions (i.e. installations with &lt; 25,000 t CO2e per year) this threshold is 1,000 € per reporting period.</t>
  </si>
  <si>
    <t>Wersja z poprzednich wytycznych</t>
  </si>
  <si>
    <t xml:space="preserve">Informacje na temat instalacji </t>
  </si>
  <si>
    <t>Narzędzie - Nieracjonalne koszty</t>
  </si>
  <si>
    <t>Informacja na temat wersji formularza:</t>
  </si>
  <si>
    <t>Formularz udostępniony przez:</t>
  </si>
  <si>
    <t>Data publikacji:</t>
  </si>
  <si>
    <t>Wersja językowa:</t>
  </si>
  <si>
    <t>Referencyjna nazwa pliku:</t>
  </si>
  <si>
    <t>Obszar nawigacji:</t>
  </si>
  <si>
    <t>Poprzednia zakładka</t>
  </si>
  <si>
    <t>Następna zakładka</t>
  </si>
  <si>
    <t>Góra zakładki</t>
  </si>
  <si>
    <t>Wytyczne i warunki</t>
  </si>
  <si>
    <t xml:space="preserve">Tekst Dyrektywy można pobrać z poniższego źródła: </t>
  </si>
  <si>
    <t>Rozporządzenie o monitorowaniu i raportowaniu (Rozporządzenie Komisji (EU) Nr 601/2012 z 21 czerwca 2012, nazywane dalej jako "MRR"), definiuje dodatkowe wymogi związane z monitorowaniem i raportowaniem. Rozporządzenie MRR można pobrać z następującego źródła:</t>
  </si>
  <si>
    <t>Wszystkie przewodniki KE dotyczące Rozporządzenia o monitorowaniu i raportowaniu można pobrać z poniższego źródła:</t>
  </si>
  <si>
    <t>Źródła informacji:</t>
  </si>
  <si>
    <t>Strony internetowe UE:</t>
  </si>
  <si>
    <t>Legislacja UE:</t>
  </si>
  <si>
    <t>Ogólne informacje o EU ETS</t>
  </si>
  <si>
    <t>Monitorowanie i raportowanie w EU ETS</t>
  </si>
  <si>
    <t>Inne strony internetowe:</t>
  </si>
  <si>
    <t>Jak korzystać z tego formularza:</t>
  </si>
  <si>
    <t>Legenda kolorów i czcionki:</t>
  </si>
  <si>
    <t>Czarny tekst pogrubiony:</t>
  </si>
  <si>
    <t>Jest to tekst podany w formularzu Komisji. Należy go zachować bez zmian.</t>
  </si>
  <si>
    <t>Mniejszy tekst kursywą:</t>
  </si>
  <si>
    <t>Ten tekst zawiera dodatkowe wyjaśnienia. Państwa członkowskie mogą dodawać dodatkowe wyjaśnienia w wersjach formularza dotyczących poszczególnych państw.</t>
  </si>
  <si>
    <t>Żółte pola oznaczają dane, które należy wprowadzić opcjonalnie.</t>
  </si>
  <si>
    <t>W zielonych polach wyświetlane są automatycznie obliczone wyniki. Czerwony tekst oznacza komunikaty o błędach (brak danych itp.).</t>
  </si>
  <si>
    <t xml:space="preserve">Zakreskowane pola wskazują na to, że wprowadzenie danych w innym polu sprawiło, że wprowadzenie danych w tych polach nie jest potrzebne </t>
  </si>
  <si>
    <t>Szare pola powinny zostać wypełnione przez państwa członkowskie przed opublikowaniem wersji formularza dostosowanej do ich potrzeb.</t>
  </si>
  <si>
    <t>Pola jasnoszare zawierają elementy nawigacyjne i hiperłącza.</t>
  </si>
  <si>
    <t>Z wyjątkiem żółtych pól niniejszy formularz został zabezpieczony przed wprowadzaniem danych. Ze względu na przejrzystość nie ustawiono jednak hasła. Pozwala to na oglądanie wszystkich formuł. W przypadku korzystania z niniejszego pliku w celu wprowadzania danych zaleca się zachowanie zabezpieczeń. Arkusze powinny być niezabezpieczone wyłącznie przy sprawdzaniu poprawności formuł. Zaleca się wykonanie tej czynności w osobnym pliku.</t>
  </si>
  <si>
    <t>Dla zabezpieczenia formuł przed przypadkowymi zmianami, które zwykle prowadzą do błędnych i mylących wyników, ogromne znaczenie ma to, aby NIE UŻYWAĆ funkcji KOPIUJ I WKLEJ.
Aby przenieść dane, należy najpierw skopiować je i wkleić, a następnie usunąć niepotrzebne dane w poprzednim (nieprawidłowym) miejscu.</t>
  </si>
  <si>
    <t>Pola danych nie zostały zoptymalizowane pod kątem określonych formatów liczbowych i innych. Ochrona arkusza została jednak ograniczona, tak aby umożliwić korzystanie z własnych formatów. W szczególności można określić liczbę wyświetlanych miejsc po przecinku. Liczba miejsc jest w zasadzie niezależna od precyzji obliczeń. Zasadniczo opcja „Dokładność jak wyświetlono” w programie MS Excel powinna być wyłączona. Więcej szczegółów na ten temat można znaleźć w funkcji „Pomoc” programu MS Excel</t>
  </si>
  <si>
    <t>ZRZECZENIE SIĘ ODPOWIEDZIALNOŚCI: Wszystkie formuły opracowano starannie i dokładnie, jednak nie można całkowicie wykluczyć błędów.
Jak wspomniano powyżej, dla celów sprawdzania poprawności obliczeń zapewniono pełną przejrzystość. Autorzy niniejszego pliku i Komisja Europejska nie ponoszą odpowiedzialności za ewentualne szkody wynikłe z nieprawidłowych lub mylących wyników uzyskanych obliczeń. 
Pełną odpowiedzialność za przekazanie właściwemu organowi prawidłowych danych ponosi użytkownik niniejszego pliku (tj. prowadzący instalację w ramach EU ETS).</t>
  </si>
  <si>
    <t>Poniżej podano wytyczne dotyczące poszczególnych państw członkowskich:</t>
  </si>
  <si>
    <t>Czy jest to instalacja o niskim poziomie emisji?</t>
  </si>
  <si>
    <t>Dyrektywa 2003/87/WE (zwana dalej: „dyrektywą EU ETS”) wymaga od prowadzących instalacje objęte unijnym systemem handlu uprawnieniami do emisji gazów cieplarnianych (EU ETS) posiadania ważnego zezwolenia na emisję gazów cieplarnianych wydanego przez właściwy organ oraz monitorowania i raportowania swoich emisji, a także poddawania raportów procesowi weryfikacji zgodnie z artykułem 15 Dyrektywy EU ETS i rozporządzeń na podstawie tego artykułu.</t>
  </si>
  <si>
    <t>Ten plik stanowi narzędzie przygotowane przez służby KE w celu harmonizacji w wyznaczaniu nieracjonanych kosztów zgodnie z artykułem 18 rozporządzenia MRR.</t>
  </si>
  <si>
    <t>To jest finalna wersja narzędzia do obliczania nieracjonalnych kosztów datowana na 26 czerwca 2013.</t>
  </si>
  <si>
    <t>Suma</t>
  </si>
  <si>
    <t>To jest opcjonalne narzędzie do sprawdzania czy koszty mogą być uznane za nieracjonalne.</t>
  </si>
  <si>
    <t>Bezpośredni wpływ na dokładność?</t>
  </si>
  <si>
    <t xml:space="preserve">Jeżeli udoskonalenie bezpośrednio wpływa na dokładność to współczynnik udoskonalania będze wyznaczany jako róźnica między obecnie osiągana niepewnością, a niepewnością związaną z wymaganym poziomem dokładności. W pozostałych przypadkach gdy nie ma bezpośredniego wpływu na dokładność np. w przypadku zmiany współczyników standardowych na analizy laboratoryjne, współczynnik udoskonalania wynosi 1%. </t>
  </si>
  <si>
    <t>Obecnie osiągana niepewność:</t>
  </si>
  <si>
    <t>Niepewność związana z wymaganym poziomem dokładności:</t>
  </si>
  <si>
    <t>Typy kosztów</t>
  </si>
  <si>
    <t xml:space="preserve">Proszę zwrócić uwagę, że w przypadku oceny nieracjonalności kosztowej należy brać pod uwagę jedynie "dodatkowe koszty". </t>
  </si>
  <si>
    <t xml:space="preserve">Do oceny np. ponoszenia nieracjonalnych kosztów związanych z częstotliwością analiz powinny być brane pod uwagę tylko koszty dodatkowych analiz. </t>
  </si>
  <si>
    <t xml:space="preserve">W celu uwzględnienia jedynie "dodatkowych" kosztów można:  </t>
  </si>
  <si>
    <t>wprowadzić obecne koszty lub koszty systemu referencyjnego w polach oznaczonych jako  i. i koszty związane z nowymi przyrządami lub pomiarami w polach oznaczonych jako ii.</t>
  </si>
  <si>
    <t>wprowadzić jedynie dodatkowe koszty w polach oznaczonych jako ii.</t>
  </si>
  <si>
    <t>Można wprowadzić rozróżnienie pomiędzy:</t>
  </si>
  <si>
    <t xml:space="preserve">Koszty inwestycji: To są koszty inwestycyjne związane z np. zakupem nowych urządzeń pomiarowych lub z systemem poboru próbek.  </t>
  </si>
  <si>
    <t xml:space="preserve">Koszty UiO: Są to koszty użytkowania i obsugi, np. w przypadku urządzeń pomiarowych. </t>
  </si>
  <si>
    <t xml:space="preserve">Wszystkie pozostałe koszty: To są wszystkie pozostałe koszty roczne, np.koszty analiz. </t>
  </si>
  <si>
    <t>Zwięzły opis</t>
  </si>
  <si>
    <t xml:space="preserve">Proszę wprowadzić tutaj zwięzły opis. Opis ten powinien uwzględniąc również informacje na temat np. okresu amortyzacji kosztów inwestycyjnych, ilości analiz w roku z którym związane są koszty itp. </t>
  </si>
  <si>
    <t>i. Koszty obecne lub referencyjne</t>
  </si>
  <si>
    <t>Proszę wprowadzić tutaj koszty związane z obecnie stosowaną metodologią lub wyposażeniem LUB, w przypadku porównywania dwóch lub więcej opcji koszty referencyjne.</t>
  </si>
  <si>
    <t>Koszty roczne [€]</t>
  </si>
  <si>
    <t>ii. Koszty nowego wyposażenia lub nowych działań</t>
  </si>
  <si>
    <t>Proszę wprowadzić tutaj koszty związane z nowymi lub dodatkowymi działaniami lub nowym wyposażeniem, które doprowadzą do udoskonalenia.</t>
  </si>
  <si>
    <t>Koszty roczne (Suma wszystkich "dodatkowych" kosztów)</t>
  </si>
  <si>
    <t>Cena jednostek EUA [€/t CO2e]</t>
  </si>
  <si>
    <t>Emisje średnioroczne</t>
  </si>
  <si>
    <t xml:space="preserve">Współczynnik udoskonalania </t>
  </si>
  <si>
    <t xml:space="preserve">Roczne zyski </t>
  </si>
  <si>
    <t>Czy koszty są nieracjonalne?</t>
  </si>
  <si>
    <t xml:space="preserve">Okres amortyzacji: Zgodnie z artykułem 18 (1), okres ten powinien bazować na ekonomicznej uzyteczności urządzenia. Roczne koszty inwestycji powinny uwzględniać czasową wartość pienięźną poprzez obliczanie rocznej raty przy wykorzystaniu wprowadzonej stopy procentowej. W przypadku nie wprowadzenia stopy procentowej roczne koszty bedą w prosty sposób wyznaczone przy pomocy liniowej amortyzacji tj. przez podzielenie kosztów inwestycyjnych przez okres amortyzacji.  </t>
  </si>
  <si>
    <t xml:space="preserve">Koszty te uwzględniają wszystkie wzorcowania lub działania związane z obsługą urządzeń zlecane na zewnątrz oraz wszystkie wewnętrzne koszty zatrudnienienia związane z UiO (użytkowanie i obsługa). Należy brać pod uwagę jedynie te koszty zatrudnienia co do których prowadzący jest w stanie wykazać właściwemu organowi, że są one w przejrzysty sposób związane z przewidywanym udoskonaleniem. </t>
  </si>
  <si>
    <t xml:space="preserve">Koszty te powinny uwzględniać koszty związane ze zmianami w funkcjonowaniu instalacji np. jeżeli montaż urządzenia pomiarowego wymaga tymczasowego wstrzymania procesu produkcj. Należy brać pod uwagę jedynie te koszty co do których prowadzący jest w stanie wykazać waściwemu organowi, że są one w przejrzysty sposób przypisane procesowi montażu nowego wyosażenia. Jeżeli wstrzymanie procesu produkcji było i tak planowane tego typu koszty nie powinny byc uwzględniane. </t>
  </si>
  <si>
    <t>Koszty inwestycyjne</t>
  </si>
  <si>
    <t>Koszty UiO [€/rok]</t>
  </si>
  <si>
    <t>Inne koszty [€/rok]</t>
  </si>
  <si>
    <t>Koszty inwestycyjne [€]</t>
  </si>
  <si>
    <t>okres amortyzacji [lata]</t>
  </si>
  <si>
    <t xml:space="preserve">Zgodnie z artykułem 18(4) Rozporządzenia KE nr 601/2012 udoskonalenia nie uważa się za prowadzącego do nieracjonalnych kosztów do czasu osiągnięcia łącznej kwoty 2 000 € na okres sprawozdawczy. W przypadku instalacji o niskim poziomie emisji (tj. instalacji o emisjach poniżej 25 000 t CO2e na rok) ten próg wynosi 500 EUR na okres sprawozdawczy. </t>
  </si>
  <si>
    <t xml:space="preserve">Emisje średnioroczne: emisje te powinny odnosić się do określonego strumienia materiałów wsadowych, żródła emisji wyznaczonego przy pomocy pomiarów GHG lub metodyki rezerwowej. </t>
  </si>
  <si>
    <t xml:space="preserve">Stopa procentowa: Jest to stopa procentowa związana z inwestycją wprowadzana jako %. Wprowadzenie jej jest opcjonalne. </t>
  </si>
  <si>
    <t>tzn. róźnica pomiędzy obecnymi kosztami, a kosztami bardziej dokładnego lub rzetelnego urządzenia pomiarowego LUB</t>
  </si>
  <si>
    <t xml:space="preserve">jeżeli prowadzący musi i tak wymienić urządzenie i ma wybór pomiędzy różnymi opcjami inwestycyjnymi to należy uwzględnć koszty droższego urządzenia (ale bardziej dokładnego i rzetelnego) pomniejszone o koszty urządzenia, które i tak byłoby zakupione. </t>
  </si>
  <si>
    <t>stopa procentowa [%]</t>
  </si>
  <si>
    <t>niezgodne!</t>
  </si>
  <si>
    <t>Rozporządzenie o monitorowaniu i raportowaniu (Rozporządzenie Komisji (EU) Nr 2018/2066 z 19 grudnia 2018 r. ze zm, nazywane dalej jako "MRR"), definiuje dodatkowe wymogi związane z monitorowaniem i raportowaniem. Rozporządzenie MRR można pobrać z następującego źródła:</t>
  </si>
  <si>
    <r>
      <t>Zgodnie z artykułem 18(4) Rozporządzenia KE nr 2018/2066 udoskonalenia nie uważa się za prowadzącego do nieracjonalnych kosztów do czasu osiągnięcia łącznej kwoty 4 000 € na okres sprawozdawczy. W przypadku instalacji o niskim poziomie emisji (tj. instalacji o emisjach poniżej 25 000 t CO</t>
    </r>
    <r>
      <rPr>
        <i/>
        <vertAlign val="subscript"/>
        <sz val="8"/>
        <color indexed="18"/>
        <rFont val="Arial"/>
        <family val="2"/>
        <charset val="238"/>
      </rPr>
      <t>2</t>
    </r>
    <r>
      <rPr>
        <i/>
        <sz val="8"/>
        <color indexed="18"/>
        <rFont val="Arial"/>
        <family val="2"/>
      </rPr>
      <t xml:space="preserve">e na rok) ten próg wynosi 1000 EUR na okres sprawozdawczy. </t>
    </r>
  </si>
  <si>
    <t>www.kobize.pl
www.gov.pl/web/klimat</t>
  </si>
  <si>
    <t>Narzędzie do obliczania nieracjonalnych kosztów</t>
  </si>
  <si>
    <t>Narzędzie_nieracjonalne_koszty</t>
  </si>
  <si>
    <t>KOBiZE</t>
  </si>
  <si>
    <t>polska</t>
  </si>
  <si>
    <t>To jest finalna wersja narzędzia do obliczania nieracjonalnych kosztów, uaktualniona dla IV okresu EU ETS, datowana na 3 maja 2024.</t>
  </si>
  <si>
    <t>Poniższe narzędzie jest materiałem pomocniczym do dobrowolnego wykorzystania.</t>
  </si>
  <si>
    <t>https://ec.europa.eu/clima/eu-action/eu-emissions-trading-system-eu-ets</t>
  </si>
  <si>
    <t>Pomoc techniczną udziela Zespoł Monitorowania i Weryfikacji Emisji KOBiZE:
Nr tel.: +48 22 56 96 525 do 529, 564, 567, 568, 581, 595.
Email: plany_monitorowania@kobize.pl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</si>
</sst>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00;[Red]\-&quot;€&quot;\ #,##0.00"/>
    <numFmt numFmtId="165" formatCode="#,##0_ ;[Red]\-#,##0\ "/>
  </numFmts>
  <fonts count="57"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10"/>
      <name val="Arial"/>
      <family val="2"/>
    </font>
    <font>
      <b/>
      <sz val="10"/>
      <color indexed="10"/>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14"/>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
      <i/>
      <vertAlign val="subscript"/>
      <sz val="8"/>
      <color indexed="18"/>
      <name val="Arial"/>
      <family val="2"/>
      <charset val="238"/>
    </font>
    <font>
      <sz val="10"/>
      <name val="Arial"/>
      <family val="2"/>
      <charset val="238"/>
    </font>
    <font>
      <b/>
      <sz val="10"/>
      <name val="Arial"/>
      <family val="2"/>
      <charset val="238"/>
    </font>
  </fonts>
  <fills count="33">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808080"/>
        <bgColor indexed="64"/>
      </patternFill>
    </fill>
    <fill>
      <patternFill patternType="solid">
        <fgColor theme="0" tint="-0.499984740745262"/>
        <bgColor indexed="64"/>
      </patternFill>
    </fill>
    <fill>
      <patternFill patternType="solid">
        <fgColor rgb="FFBFBFBF"/>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8" fillId="0" borderId="0"/>
  </cellStyleXfs>
  <cellXfs count="372">
    <xf numFmtId="0" fontId="0" fillId="0" borderId="0" xfId="0"/>
    <xf numFmtId="0" fontId="2" fillId="13" borderId="0" xfId="0" applyFont="1" applyFill="1" applyAlignment="1" applyProtection="1"/>
    <xf numFmtId="0" fontId="0" fillId="13" borderId="0" xfId="0" applyFill="1" applyBorder="1" applyAlignment="1" applyProtection="1"/>
    <xf numFmtId="0" fontId="0" fillId="13" borderId="0" xfId="0" applyFill="1" applyBorder="1" applyAlignment="1" applyProtection="1">
      <alignment horizontal="center"/>
    </xf>
    <xf numFmtId="0" fontId="2" fillId="13" borderId="0" xfId="0" applyNumberFormat="1" applyFont="1" applyFill="1" applyBorder="1" applyAlignment="1" applyProtection="1">
      <alignment vertical="top"/>
    </xf>
    <xf numFmtId="0" fontId="32" fillId="14" borderId="0" xfId="0" applyNumberFormat="1" applyFont="1" applyFill="1" applyBorder="1" applyAlignment="1" applyProtection="1">
      <alignment vertical="top"/>
    </xf>
    <xf numFmtId="0" fontId="0" fillId="13" borderId="0" xfId="0" applyFill="1" applyAlignment="1" applyProtection="1">
      <alignment vertical="center"/>
    </xf>
    <xf numFmtId="0" fontId="2" fillId="13" borderId="0" xfId="0" applyFont="1" applyFill="1" applyBorder="1" applyAlignment="1" applyProtection="1">
      <alignment vertical="top"/>
    </xf>
    <xf numFmtId="0" fontId="2" fillId="13" borderId="0" xfId="0" applyFont="1" applyFill="1" applyAlignment="1" applyProtection="1">
      <alignment vertical="top"/>
    </xf>
    <xf numFmtId="0" fontId="2" fillId="13" borderId="7" xfId="0" applyNumberFormat="1" applyFont="1" applyFill="1" applyBorder="1" applyAlignment="1" applyProtection="1">
      <alignment vertical="top"/>
    </xf>
    <xf numFmtId="0" fontId="4" fillId="13" borderId="7" xfId="0" applyFont="1" applyFill="1" applyBorder="1" applyAlignment="1" applyProtection="1">
      <alignment horizontal="center" vertical="top"/>
    </xf>
    <xf numFmtId="0" fontId="0" fillId="13" borderId="7" xfId="0" applyFill="1" applyBorder="1" applyAlignment="1" applyProtection="1">
      <alignment vertical="top" wrapText="1"/>
    </xf>
    <xf numFmtId="0" fontId="20" fillId="0" borderId="8" xfId="21" applyFont="1" applyBorder="1" applyProtection="1"/>
    <xf numFmtId="0" fontId="0" fillId="14" borderId="0" xfId="0" applyFill="1" applyProtection="1"/>
    <xf numFmtId="0" fontId="0" fillId="0" borderId="0" xfId="0" applyProtection="1"/>
    <xf numFmtId="0" fontId="2" fillId="14" borderId="0" xfId="0" applyFont="1" applyFill="1" applyProtection="1"/>
    <xf numFmtId="0" fontId="4" fillId="0" borderId="0" xfId="0" applyFont="1" applyProtection="1"/>
    <xf numFmtId="0" fontId="0" fillId="0" borderId="0" xfId="0" applyFill="1" applyBorder="1" applyProtection="1"/>
    <xf numFmtId="0" fontId="4" fillId="0" borderId="0" xfId="0" applyFont="1" applyFill="1" applyProtection="1"/>
    <xf numFmtId="0" fontId="0" fillId="13" borderId="0" xfId="0" applyFill="1" applyProtection="1"/>
    <xf numFmtId="0" fontId="2" fillId="0" borderId="0" xfId="0" applyFont="1" applyProtection="1"/>
    <xf numFmtId="0" fontId="4" fillId="13" borderId="0" xfId="0" applyFont="1" applyFill="1" applyAlignment="1" applyProtection="1">
      <alignment vertical="center"/>
    </xf>
    <xf numFmtId="0" fontId="4" fillId="13" borderId="0" xfId="0" applyFont="1" applyFill="1" applyAlignment="1" applyProtection="1">
      <alignment horizontal="left" vertical="top" wrapText="1"/>
    </xf>
    <xf numFmtId="0" fontId="35" fillId="0" borderId="0" xfId="0" applyFont="1" applyProtection="1"/>
    <xf numFmtId="0" fontId="0" fillId="15" borderId="0" xfId="0" applyFill="1" applyProtection="1"/>
    <xf numFmtId="0" fontId="2" fillId="16" borderId="0" xfId="0" applyFont="1" applyFill="1" applyBorder="1" applyAlignment="1" applyProtection="1">
      <alignment horizontal="left" vertical="top" wrapText="1"/>
    </xf>
    <xf numFmtId="0" fontId="0" fillId="0" borderId="9" xfId="0" applyBorder="1" applyProtection="1"/>
    <xf numFmtId="0" fontId="0" fillId="0" borderId="10" xfId="0" applyBorder="1" applyProtection="1"/>
    <xf numFmtId="14" fontId="0" fillId="17" borderId="11" xfId="0" applyNumberFormat="1" applyFill="1" applyBorder="1" applyAlignment="1" applyProtection="1">
      <alignment horizontal="left"/>
    </xf>
    <xf numFmtId="0" fontId="0" fillId="18" borderId="12" xfId="0" applyFill="1" applyBorder="1" applyProtection="1"/>
    <xf numFmtId="0" fontId="0" fillId="18" borderId="13" xfId="0" applyFill="1" applyBorder="1" applyProtection="1"/>
    <xf numFmtId="0" fontId="0" fillId="18" borderId="14" xfId="0" applyFill="1" applyBorder="1" applyProtection="1"/>
    <xf numFmtId="0" fontId="0" fillId="0" borderId="15" xfId="0" applyBorder="1" applyProtection="1"/>
    <xf numFmtId="0" fontId="0" fillId="15" borderId="16" xfId="0" applyFill="1" applyBorder="1" applyProtection="1"/>
    <xf numFmtId="0" fontId="0" fillId="0" borderId="17" xfId="0" applyBorder="1" applyProtection="1"/>
    <xf numFmtId="0" fontId="0" fillId="16" borderId="18" xfId="0" applyFill="1" applyBorder="1" applyProtection="1"/>
    <xf numFmtId="0" fontId="4" fillId="0" borderId="0" xfId="0" applyFont="1" applyBorder="1" applyProtection="1"/>
    <xf numFmtId="0" fontId="4" fillId="0" borderId="19" xfId="0" applyFont="1" applyBorder="1" applyProtection="1"/>
    <xf numFmtId="0" fontId="4" fillId="0" borderId="20" xfId="0" applyFont="1" applyBorder="1" applyProtection="1"/>
    <xf numFmtId="0" fontId="0" fillId="0" borderId="21" xfId="0" applyBorder="1" applyProtection="1"/>
    <xf numFmtId="0" fontId="0" fillId="18" borderId="22" xfId="0" applyFill="1" applyBorder="1" applyProtection="1"/>
    <xf numFmtId="0" fontId="0" fillId="18" borderId="23" xfId="0" applyFill="1" applyBorder="1" applyProtection="1"/>
    <xf numFmtId="14" fontId="0" fillId="17" borderId="24" xfId="0" applyNumberFormat="1" applyFill="1" applyBorder="1" applyAlignment="1" applyProtection="1">
      <alignment horizontal="center"/>
    </xf>
    <xf numFmtId="0" fontId="0" fillId="18" borderId="25" xfId="0" applyFill="1" applyBorder="1" applyProtection="1"/>
    <xf numFmtId="0" fontId="0" fillId="18" borderId="26" xfId="0" applyFill="1" applyBorder="1" applyProtection="1"/>
    <xf numFmtId="0" fontId="0" fillId="18" borderId="27" xfId="0" applyFill="1" applyBorder="1" applyProtection="1"/>
    <xf numFmtId="0" fontId="0" fillId="18" borderId="28" xfId="0" applyFill="1" applyBorder="1" applyProtection="1"/>
    <xf numFmtId="0" fontId="2" fillId="13" borderId="0" xfId="0" applyFont="1" applyFill="1" applyBorder="1" applyAlignment="1" applyProtection="1">
      <alignment vertical="center"/>
    </xf>
    <xf numFmtId="0" fontId="22" fillId="13" borderId="0" xfId="0" applyFont="1" applyFill="1" applyAlignment="1" applyProtection="1">
      <alignment vertical="center"/>
    </xf>
    <xf numFmtId="0" fontId="0" fillId="13" borderId="29" xfId="0" applyFill="1" applyBorder="1" applyAlignment="1" applyProtection="1">
      <alignment vertical="center"/>
    </xf>
    <xf numFmtId="0" fontId="0" fillId="13" borderId="30" xfId="0" applyFill="1" applyBorder="1" applyAlignment="1" applyProtection="1">
      <alignment vertical="center"/>
    </xf>
    <xf numFmtId="0" fontId="0" fillId="13" borderId="20" xfId="0" applyFill="1" applyBorder="1" applyAlignment="1" applyProtection="1">
      <alignment vertical="center"/>
    </xf>
    <xf numFmtId="0" fontId="0" fillId="13" borderId="31" xfId="0" applyFill="1" applyBorder="1" applyAlignment="1" applyProtection="1">
      <alignment vertical="center"/>
    </xf>
    <xf numFmtId="0" fontId="0" fillId="13" borderId="32" xfId="0" applyFill="1" applyBorder="1" applyAlignment="1" applyProtection="1">
      <alignment vertical="center"/>
    </xf>
    <xf numFmtId="0" fontId="0" fillId="13" borderId="33" xfId="0" applyFill="1" applyBorder="1" applyAlignment="1" applyProtection="1">
      <alignment vertical="center"/>
    </xf>
    <xf numFmtId="0" fontId="0" fillId="13" borderId="0" xfId="0" applyFill="1" applyBorder="1" applyAlignment="1" applyProtection="1">
      <alignment vertical="center"/>
    </xf>
    <xf numFmtId="0" fontId="0" fillId="13" borderId="34" xfId="0" applyFill="1" applyBorder="1" applyAlignment="1" applyProtection="1">
      <alignment vertical="center"/>
    </xf>
    <xf numFmtId="0" fontId="0" fillId="13" borderId="19" xfId="0" applyFill="1" applyBorder="1" applyAlignment="1" applyProtection="1">
      <alignment vertical="center"/>
    </xf>
    <xf numFmtId="0" fontId="0" fillId="13" borderId="35" xfId="0" applyFill="1" applyBorder="1" applyAlignment="1" applyProtection="1">
      <alignment vertical="center"/>
    </xf>
    <xf numFmtId="0" fontId="0" fillId="14" borderId="0" xfId="0" applyFill="1" applyAlignment="1" applyProtection="1">
      <alignment vertical="center"/>
    </xf>
    <xf numFmtId="0" fontId="4" fillId="13" borderId="0" xfId="0" applyFont="1" applyFill="1" applyBorder="1" applyAlignment="1" applyProtection="1">
      <alignment horizontal="center" vertical="center"/>
    </xf>
    <xf numFmtId="0" fontId="38" fillId="13" borderId="0" xfId="0" applyFont="1" applyFill="1" applyAlignment="1" applyProtection="1">
      <alignment horizontal="center" vertical="top"/>
    </xf>
    <xf numFmtId="0" fontId="39" fillId="13" borderId="0" xfId="0" applyFont="1" applyFill="1" applyAlignment="1" applyProtection="1">
      <alignment horizontal="left" vertical="top"/>
    </xf>
    <xf numFmtId="0" fontId="39" fillId="13" borderId="0" xfId="0" applyFont="1" applyFill="1" applyProtection="1"/>
    <xf numFmtId="0" fontId="39" fillId="13" borderId="0" xfId="0" applyFont="1" applyFill="1" applyBorder="1" applyProtection="1"/>
    <xf numFmtId="0" fontId="38" fillId="13" borderId="0" xfId="0" applyFont="1" applyFill="1" applyProtection="1"/>
    <xf numFmtId="0" fontId="0" fillId="19" borderId="0" xfId="0" applyFill="1" applyProtection="1"/>
    <xf numFmtId="0" fontId="0" fillId="19" borderId="0" xfId="0" applyFill="1" applyBorder="1" applyProtection="1"/>
    <xf numFmtId="0" fontId="2" fillId="13" borderId="0" xfId="0" applyFont="1" applyFill="1" applyProtection="1"/>
    <xf numFmtId="0" fontId="2" fillId="13" borderId="0" xfId="0" applyFont="1" applyFill="1" applyBorder="1" applyProtection="1"/>
    <xf numFmtId="0" fontId="44" fillId="13" borderId="0" xfId="0" applyNumberFormat="1" applyFont="1" applyFill="1" applyBorder="1" applyAlignment="1" applyProtection="1">
      <alignment vertical="top"/>
    </xf>
    <xf numFmtId="0" fontId="44" fillId="14" borderId="0" xfId="0" applyNumberFormat="1" applyFont="1" applyFill="1" applyBorder="1" applyAlignment="1" applyProtection="1">
      <alignment vertical="top"/>
    </xf>
    <xf numFmtId="0" fontId="36" fillId="13" borderId="36" xfId="0" quotePrefix="1" applyNumberFormat="1" applyFont="1" applyFill="1" applyBorder="1" applyAlignment="1" applyProtection="1">
      <alignment horizontal="right" vertical="top" wrapText="1"/>
    </xf>
    <xf numFmtId="0" fontId="36" fillId="13" borderId="0" xfId="0" quotePrefix="1" applyNumberFormat="1" applyFont="1" applyFill="1" applyBorder="1" applyAlignment="1" applyProtection="1">
      <alignment horizontal="right" vertical="top" wrapText="1"/>
    </xf>
    <xf numFmtId="0" fontId="5" fillId="13" borderId="0" xfId="0" quotePrefix="1" applyFont="1" applyFill="1" applyBorder="1" applyAlignment="1" applyProtection="1">
      <alignment horizontal="right" vertical="top" wrapText="1"/>
    </xf>
    <xf numFmtId="0" fontId="26" fillId="13" borderId="0" xfId="0" applyNumberFormat="1" applyFont="1" applyFill="1" applyAlignment="1" applyProtection="1">
      <alignment horizontal="left" vertical="top" wrapText="1"/>
    </xf>
    <xf numFmtId="0" fontId="22" fillId="13" borderId="0" xfId="15" applyFont="1" applyFill="1" applyAlignment="1" applyProtection="1">
      <alignment horizontal="left" vertical="top" wrapText="1"/>
    </xf>
    <xf numFmtId="0" fontId="38" fillId="13" borderId="0" xfId="0" applyFont="1" applyFill="1" applyAlignment="1" applyProtection="1">
      <alignment horizontal="left" vertical="top" wrapText="1"/>
    </xf>
    <xf numFmtId="0" fontId="5" fillId="13" borderId="0" xfId="0" applyFont="1" applyFill="1" applyBorder="1" applyAlignment="1" applyProtection="1">
      <alignment horizontal="left" vertical="center" wrapText="1"/>
    </xf>
    <xf numFmtId="0" fontId="4" fillId="13" borderId="0" xfId="0" applyFont="1" applyFill="1" applyAlignment="1" applyProtection="1">
      <alignment horizontal="left" vertical="center" wrapText="1"/>
    </xf>
    <xf numFmtId="0" fontId="2" fillId="13" borderId="0" xfId="20" applyFont="1" applyFill="1" applyBorder="1" applyAlignment="1" applyProtection="1">
      <alignment horizontal="left" vertical="center" wrapText="1"/>
    </xf>
    <xf numFmtId="0" fontId="0" fillId="13" borderId="37" xfId="0" applyFill="1" applyBorder="1" applyAlignment="1" applyProtection="1">
      <alignment horizontal="left" vertical="center" wrapText="1"/>
    </xf>
    <xf numFmtId="0" fontId="0" fillId="13" borderId="38" xfId="0" applyFill="1" applyBorder="1" applyAlignment="1" applyProtection="1">
      <alignment horizontal="left" vertical="center" wrapText="1"/>
    </xf>
    <xf numFmtId="0" fontId="0" fillId="13" borderId="39" xfId="0" applyFill="1" applyBorder="1" applyAlignment="1" applyProtection="1">
      <alignment horizontal="left" vertical="center" wrapText="1"/>
    </xf>
    <xf numFmtId="0" fontId="9" fillId="13" borderId="0" xfId="0" applyNumberFormat="1" applyFont="1" applyFill="1" applyBorder="1" applyAlignment="1" applyProtection="1">
      <alignment horizontal="left" vertical="top" wrapText="1"/>
    </xf>
    <xf numFmtId="0" fontId="39" fillId="13" borderId="0" xfId="0" applyFont="1" applyFill="1" applyAlignment="1" applyProtection="1">
      <alignment horizontal="left" vertical="top" wrapText="1"/>
    </xf>
    <xf numFmtId="0" fontId="40" fillId="13" borderId="0" xfId="0" applyFont="1" applyFill="1" applyAlignment="1" applyProtection="1">
      <alignment horizontal="left" vertical="top" wrapText="1"/>
    </xf>
    <xf numFmtId="0" fontId="2" fillId="16" borderId="0" xfId="0" applyFont="1" applyFill="1" applyAlignment="1" applyProtection="1">
      <alignment horizontal="left" vertical="top" wrapText="1"/>
    </xf>
    <xf numFmtId="0" fontId="29" fillId="13" borderId="8" xfId="0" applyFont="1" applyFill="1" applyBorder="1" applyAlignment="1" applyProtection="1">
      <alignment horizontal="left" vertical="top" wrapText="1"/>
    </xf>
    <xf numFmtId="0" fontId="39" fillId="13" borderId="0" xfId="0" applyFont="1" applyFill="1" applyBorder="1" applyAlignment="1" applyProtection="1">
      <alignment horizontal="left" vertical="top" wrapText="1"/>
    </xf>
    <xf numFmtId="0" fontId="4" fillId="13" borderId="0" xfId="0" applyFont="1" applyFill="1" applyAlignment="1" applyProtection="1">
      <alignment horizontal="left" wrapText="1"/>
    </xf>
    <xf numFmtId="0" fontId="36" fillId="13" borderId="36" xfId="0" quotePrefix="1" applyNumberFormat="1" applyFont="1" applyFill="1" applyBorder="1" applyAlignment="1" applyProtection="1">
      <alignment horizontal="left" vertical="top" wrapText="1"/>
    </xf>
    <xf numFmtId="0" fontId="0" fillId="0" borderId="40" xfId="0" applyBorder="1" applyAlignment="1" applyProtection="1">
      <alignment horizontal="center" vertical="top"/>
    </xf>
    <xf numFmtId="0" fontId="38" fillId="13" borderId="0" xfId="0" applyFont="1" applyFill="1" applyAlignment="1" applyProtection="1">
      <alignment vertical="top" wrapText="1"/>
    </xf>
    <xf numFmtId="14" fontId="0" fillId="17" borderId="41" xfId="0" applyNumberFormat="1" applyFill="1" applyBorder="1" applyAlignment="1" applyProtection="1">
      <alignment horizontal="center"/>
    </xf>
    <xf numFmtId="0" fontId="2" fillId="13" borderId="0" xfId="0" applyFont="1" applyFill="1" applyBorder="1" applyAlignment="1" applyProtection="1"/>
    <xf numFmtId="0" fontId="2" fillId="20" borderId="0" xfId="0" applyNumberFormat="1" applyFont="1" applyFill="1" applyBorder="1" applyAlignment="1" applyProtection="1">
      <alignment vertical="top"/>
    </xf>
    <xf numFmtId="0" fontId="2" fillId="18" borderId="22" xfId="0" applyFont="1" applyFill="1" applyBorder="1" applyProtection="1"/>
    <xf numFmtId="0" fontId="46" fillId="13" borderId="0" xfId="0" applyFont="1" applyFill="1" applyAlignment="1" applyProtection="1">
      <alignment vertical="center"/>
    </xf>
    <xf numFmtId="0" fontId="2" fillId="13" borderId="0" xfId="0" applyNumberFormat="1" applyFont="1" applyFill="1" applyBorder="1" applyAlignment="1" applyProtection="1">
      <alignment vertical="center"/>
    </xf>
    <xf numFmtId="0" fontId="4" fillId="13" borderId="0" xfId="0" applyFont="1" applyFill="1" applyBorder="1" applyAlignment="1" applyProtection="1">
      <alignment horizontal="right" vertical="center"/>
    </xf>
    <xf numFmtId="0" fontId="32" fillId="20" borderId="0" xfId="0" applyNumberFormat="1" applyFont="1" applyFill="1" applyBorder="1" applyAlignment="1" applyProtection="1">
      <alignment vertical="center"/>
    </xf>
    <xf numFmtId="0" fontId="2" fillId="13" borderId="7" xfId="0" applyNumberFormat="1" applyFont="1" applyFill="1" applyBorder="1" applyAlignment="1" applyProtection="1">
      <alignment vertical="center"/>
    </xf>
    <xf numFmtId="0" fontId="4" fillId="13" borderId="7" xfId="0" applyFont="1" applyFill="1" applyBorder="1" applyAlignment="1" applyProtection="1">
      <alignment horizontal="right" vertical="center"/>
    </xf>
    <xf numFmtId="0" fontId="31" fillId="13" borderId="42" xfId="0" applyFont="1" applyFill="1" applyBorder="1" applyAlignment="1" applyProtection="1">
      <alignment horizontal="center" vertical="center"/>
    </xf>
    <xf numFmtId="0" fontId="2" fillId="21" borderId="43" xfId="0" applyFont="1" applyFill="1" applyBorder="1" applyProtection="1"/>
    <xf numFmtId="0" fontId="2" fillId="19" borderId="0" xfId="0" applyFont="1" applyFill="1" applyProtection="1"/>
    <xf numFmtId="0" fontId="3" fillId="22" borderId="0" xfId="0" applyFont="1" applyFill="1" applyBorder="1" applyAlignment="1" applyProtection="1">
      <alignment horizontal="center" vertical="center"/>
    </xf>
    <xf numFmtId="0" fontId="6" fillId="13" borderId="0" xfId="0" applyFont="1" applyFill="1" applyBorder="1" applyAlignment="1" applyProtection="1">
      <alignment horizontal="center" vertical="center"/>
    </xf>
    <xf numFmtId="0" fontId="44" fillId="13" borderId="0" xfId="0" applyNumberFormat="1" applyFont="1" applyFill="1" applyBorder="1" applyAlignment="1" applyProtection="1">
      <alignment horizontal="center" vertical="center"/>
    </xf>
    <xf numFmtId="0" fontId="44" fillId="13" borderId="0" xfId="0" applyNumberFormat="1" applyFont="1" applyFill="1" applyBorder="1" applyAlignment="1" applyProtection="1">
      <alignment vertical="center"/>
    </xf>
    <xf numFmtId="0" fontId="0" fillId="13" borderId="0" xfId="0" applyFill="1" applyBorder="1" applyAlignment="1" applyProtection="1">
      <alignment horizontal="center" vertical="center"/>
    </xf>
    <xf numFmtId="0" fontId="4" fillId="13" borderId="0" xfId="0" applyFont="1" applyFill="1" applyBorder="1" applyAlignment="1" applyProtection="1">
      <alignment vertical="center"/>
    </xf>
    <xf numFmtId="0" fontId="2" fillId="13" borderId="44" xfId="0" applyFont="1" applyFill="1" applyBorder="1" applyAlignment="1" applyProtection="1"/>
    <xf numFmtId="0" fontId="0" fillId="13" borderId="44" xfId="0" applyFill="1" applyBorder="1" applyProtection="1"/>
    <xf numFmtId="0" fontId="30" fillId="13" borderId="44" xfId="0" applyFont="1" applyFill="1" applyBorder="1" applyAlignment="1" applyProtection="1">
      <alignment vertical="top" wrapText="1"/>
    </xf>
    <xf numFmtId="0" fontId="0" fillId="13" borderId="44" xfId="0" applyFill="1" applyBorder="1" applyAlignment="1" applyProtection="1">
      <alignment vertical="center"/>
    </xf>
    <xf numFmtId="0" fontId="0" fillId="13" borderId="44" xfId="0" applyFill="1" applyBorder="1" applyAlignment="1" applyProtection="1">
      <alignment vertical="center" wrapText="1"/>
    </xf>
    <xf numFmtId="0" fontId="0" fillId="20" borderId="45" xfId="0" applyFill="1" applyBorder="1" applyProtection="1"/>
    <xf numFmtId="0" fontId="0" fillId="20" borderId="45" xfId="0" applyFill="1" applyBorder="1" applyAlignment="1" applyProtection="1">
      <alignment horizontal="center" vertical="center"/>
    </xf>
    <xf numFmtId="0" fontId="0" fillId="20" borderId="45" xfId="0" applyFill="1" applyBorder="1" applyAlignment="1" applyProtection="1">
      <alignment horizontal="center"/>
    </xf>
    <xf numFmtId="0" fontId="0" fillId="20" borderId="46" xfId="0" applyFill="1" applyBorder="1" applyProtection="1"/>
    <xf numFmtId="0" fontId="0" fillId="14" borderId="47" xfId="0" applyFill="1" applyBorder="1" applyAlignment="1" applyProtection="1">
      <alignment vertical="center"/>
    </xf>
    <xf numFmtId="0" fontId="9" fillId="13" borderId="0" xfId="0" applyFont="1" applyFill="1" applyBorder="1" applyAlignment="1" applyProtection="1">
      <alignment horizontal="left" vertical="center" wrapText="1"/>
    </xf>
    <xf numFmtId="0" fontId="2" fillId="13" borderId="0" xfId="0" applyFont="1" applyFill="1" applyBorder="1" applyAlignment="1" applyProtection="1">
      <alignment horizontal="right" vertical="center"/>
    </xf>
    <xf numFmtId="0" fontId="0" fillId="20" borderId="47" xfId="0" applyFill="1" applyBorder="1" applyProtection="1"/>
    <xf numFmtId="0" fontId="44" fillId="13" borderId="48" xfId="0" applyNumberFormat="1" applyFont="1" applyFill="1" applyBorder="1" applyAlignment="1" applyProtection="1">
      <alignment vertical="top"/>
    </xf>
    <xf numFmtId="0" fontId="44" fillId="13" borderId="48" xfId="0" applyNumberFormat="1" applyFont="1" applyFill="1" applyBorder="1" applyAlignment="1" applyProtection="1">
      <alignment horizontal="center" vertical="center"/>
    </xf>
    <xf numFmtId="0" fontId="44" fillId="13" borderId="48" xfId="0" applyNumberFormat="1" applyFont="1" applyFill="1" applyBorder="1" applyAlignment="1" applyProtection="1">
      <alignment vertical="center"/>
    </xf>
    <xf numFmtId="0" fontId="44" fillId="13" borderId="49" xfId="0" applyNumberFormat="1" applyFont="1" applyFill="1" applyBorder="1" applyAlignment="1" applyProtection="1">
      <alignment vertical="top"/>
    </xf>
    <xf numFmtId="0" fontId="0" fillId="20" borderId="50" xfId="0" applyFill="1" applyBorder="1" applyProtection="1"/>
    <xf numFmtId="0" fontId="6" fillId="20" borderId="45" xfId="0" applyFont="1" applyFill="1" applyBorder="1" applyAlignment="1" applyProtection="1">
      <alignment vertical="center"/>
    </xf>
    <xf numFmtId="0" fontId="0" fillId="13" borderId="47" xfId="0" applyFill="1" applyBorder="1" applyAlignment="1" applyProtection="1"/>
    <xf numFmtId="0" fontId="0" fillId="13" borderId="47" xfId="0" applyFill="1" applyBorder="1" applyAlignment="1" applyProtection="1">
      <alignment vertical="center"/>
    </xf>
    <xf numFmtId="0" fontId="0" fillId="13" borderId="47" xfId="0" applyFill="1" applyBorder="1" applyProtection="1"/>
    <xf numFmtId="0" fontId="0" fillId="20" borderId="47" xfId="0" applyFill="1" applyBorder="1" applyAlignment="1" applyProtection="1">
      <alignment vertical="center"/>
    </xf>
    <xf numFmtId="14" fontId="0" fillId="13" borderId="19" xfId="0" applyNumberFormat="1" applyFill="1" applyBorder="1" applyAlignment="1" applyProtection="1">
      <alignment horizontal="left" vertical="center"/>
    </xf>
    <xf numFmtId="0" fontId="4" fillId="13" borderId="51" xfId="0" applyFont="1" applyFill="1" applyBorder="1" applyAlignment="1" applyProtection="1">
      <alignment vertical="center"/>
    </xf>
    <xf numFmtId="0" fontId="2" fillId="13" borderId="46" xfId="0" applyFont="1" applyFill="1" applyBorder="1" applyAlignment="1" applyProtection="1"/>
    <xf numFmtId="0" fontId="2" fillId="19" borderId="0" xfId="0" applyFont="1" applyFill="1" applyBorder="1" applyProtection="1"/>
    <xf numFmtId="0" fontId="2" fillId="13" borderId="0" xfId="0" applyFont="1" applyFill="1" applyBorder="1" applyAlignment="1" applyProtection="1">
      <alignment vertical="center" wrapText="1"/>
    </xf>
    <xf numFmtId="0" fontId="44" fillId="13" borderId="47" xfId="0" applyNumberFormat="1" applyFont="1" applyFill="1" applyBorder="1" applyAlignment="1" applyProtection="1">
      <alignment vertical="top"/>
    </xf>
    <xf numFmtId="0" fontId="44" fillId="13" borderId="52" xfId="0" applyNumberFormat="1" applyFont="1" applyFill="1" applyBorder="1" applyAlignment="1" applyProtection="1">
      <alignment vertical="top"/>
    </xf>
    <xf numFmtId="0" fontId="2" fillId="18" borderId="25" xfId="0" applyFont="1" applyFill="1" applyBorder="1" applyProtection="1"/>
    <xf numFmtId="0" fontId="38" fillId="13" borderId="0" xfId="0" applyFont="1" applyFill="1" applyAlignment="1" applyProtection="1">
      <alignment horizontal="justify" vertical="top" wrapText="1"/>
    </xf>
    <xf numFmtId="14" fontId="0" fillId="17" borderId="53" xfId="0" applyNumberFormat="1" applyFill="1" applyBorder="1" applyAlignment="1" applyProtection="1">
      <alignment horizontal="center"/>
    </xf>
    <xf numFmtId="0" fontId="52" fillId="13" borderId="0" xfId="0" applyNumberFormat="1" applyFont="1" applyFill="1" applyBorder="1" applyAlignment="1" applyProtection="1">
      <alignment vertical="top"/>
    </xf>
    <xf numFmtId="0" fontId="38" fillId="13" borderId="0" xfId="0" applyFont="1" applyFill="1" applyAlignment="1" applyProtection="1">
      <alignment horizontal="center" vertical="top" wrapText="1"/>
    </xf>
    <xf numFmtId="0" fontId="0" fillId="0" borderId="0" xfId="0" applyAlignment="1" applyProtection="1">
      <alignment wrapText="1"/>
    </xf>
    <xf numFmtId="0" fontId="0" fillId="26" borderId="0" xfId="0" applyFill="1" applyProtection="1"/>
    <xf numFmtId="0" fontId="0" fillId="27" borderId="0" xfId="0" applyFill="1" applyAlignment="1" applyProtection="1">
      <alignment vertical="center"/>
    </xf>
    <xf numFmtId="0" fontId="32" fillId="27" borderId="0" xfId="0" applyNumberFormat="1" applyFont="1" applyFill="1" applyBorder="1" applyAlignment="1" applyProtection="1">
      <alignment vertical="top"/>
    </xf>
    <xf numFmtId="0" fontId="20" fillId="0" borderId="8" xfId="21" applyFont="1" applyBorder="1" applyAlignment="1" applyProtection="1">
      <alignment wrapText="1"/>
    </xf>
    <xf numFmtId="0" fontId="4" fillId="16" borderId="13" xfId="0" applyFont="1" applyFill="1" applyBorder="1" applyAlignment="1" applyProtection="1">
      <alignment horizontal="left" wrapText="1"/>
    </xf>
    <xf numFmtId="0" fontId="38" fillId="13" borderId="0" xfId="0" applyFont="1" applyFill="1" applyAlignment="1" applyProtection="1">
      <alignment horizontal="left" wrapText="1"/>
    </xf>
    <xf numFmtId="0" fontId="39" fillId="13" borderId="0" xfId="0" applyFont="1" applyFill="1" applyAlignment="1" applyProtection="1">
      <alignment horizontal="left" wrapText="1"/>
    </xf>
    <xf numFmtId="0" fontId="40" fillId="13" borderId="0" xfId="15" applyFont="1" applyFill="1" applyAlignment="1" applyProtection="1">
      <alignment horizontal="left" wrapText="1"/>
    </xf>
    <xf numFmtId="0" fontId="4" fillId="23" borderId="12" xfId="0" applyNumberFormat="1" applyFont="1" applyFill="1" applyBorder="1" applyAlignment="1" applyProtection="1">
      <alignment horizontal="left" vertical="center" wrapText="1"/>
    </xf>
    <xf numFmtId="0" fontId="4" fillId="13" borderId="12" xfId="0" applyFont="1" applyFill="1" applyBorder="1" applyAlignment="1" applyProtection="1">
      <alignment horizontal="left" vertical="center" wrapText="1"/>
    </xf>
    <xf numFmtId="0" fontId="2" fillId="13" borderId="0" xfId="0" applyFont="1" applyFill="1" applyBorder="1" applyAlignment="1" applyProtection="1">
      <alignment vertical="top" wrapText="1"/>
    </xf>
    <xf numFmtId="0" fontId="0" fillId="13" borderId="0" xfId="0" applyFill="1" applyBorder="1" applyAlignment="1" applyProtection="1">
      <alignment horizontal="center" vertical="center" wrapText="1"/>
    </xf>
    <xf numFmtId="0" fontId="2" fillId="27" borderId="40" xfId="0" applyFont="1" applyFill="1" applyBorder="1" applyAlignment="1" applyProtection="1">
      <alignment horizontal="center" vertical="center" wrapText="1"/>
    </xf>
    <xf numFmtId="0" fontId="33" fillId="13" borderId="44" xfId="0" applyFont="1" applyFill="1" applyBorder="1" applyAlignment="1" applyProtection="1">
      <alignment vertical="center"/>
    </xf>
    <xf numFmtId="10" fontId="2" fillId="28" borderId="40" xfId="19" applyNumberFormat="1" applyFont="1" applyFill="1" applyBorder="1" applyAlignment="1" applyProtection="1">
      <alignment horizontal="center" vertical="center" wrapText="1"/>
    </xf>
    <xf numFmtId="0" fontId="44" fillId="13" borderId="44" xfId="0" applyNumberFormat="1" applyFont="1" applyFill="1" applyBorder="1" applyAlignment="1" applyProtection="1">
      <alignment vertical="top"/>
    </xf>
    <xf numFmtId="0" fontId="4" fillId="28" borderId="42" xfId="0" applyNumberFormat="1" applyFont="1" applyFill="1" applyBorder="1" applyAlignment="1" applyProtection="1">
      <alignment vertical="center"/>
    </xf>
    <xf numFmtId="0" fontId="5" fillId="13" borderId="0" xfId="0" applyFont="1" applyFill="1" applyBorder="1" applyAlignment="1" applyProtection="1">
      <alignment vertical="center" wrapText="1"/>
    </xf>
    <xf numFmtId="0" fontId="23" fillId="13" borderId="0" xfId="0" applyFont="1" applyFill="1" applyBorder="1" applyAlignment="1" applyProtection="1">
      <alignment vertical="center" wrapText="1"/>
    </xf>
    <xf numFmtId="0" fontId="49" fillId="13" borderId="0" xfId="0" applyFont="1" applyFill="1" applyBorder="1" applyAlignment="1" applyProtection="1">
      <alignment vertical="center" wrapText="1"/>
    </xf>
    <xf numFmtId="0" fontId="0" fillId="14" borderId="40" xfId="0" applyFill="1" applyBorder="1" applyAlignment="1" applyProtection="1">
      <alignment vertical="center"/>
    </xf>
    <xf numFmtId="0" fontId="30" fillId="13" borderId="44" xfId="0" applyFont="1" applyFill="1" applyBorder="1" applyAlignment="1" applyProtection="1">
      <alignment vertical="center" wrapText="1"/>
    </xf>
    <xf numFmtId="0" fontId="30" fillId="20" borderId="0" xfId="0" applyFont="1" applyFill="1" applyAlignment="1" applyProtection="1">
      <alignment vertical="center" wrapText="1"/>
    </xf>
    <xf numFmtId="0" fontId="0" fillId="14" borderId="0" xfId="0" applyFill="1" applyAlignment="1" applyProtection="1">
      <alignment vertical="center" wrapText="1"/>
    </xf>
    <xf numFmtId="0" fontId="0" fillId="13" borderId="47" xfId="0" applyFill="1" applyBorder="1" applyAlignment="1" applyProtection="1">
      <alignment vertical="center" wrapText="1"/>
    </xf>
    <xf numFmtId="49" fontId="28" fillId="13" borderId="0" xfId="0" applyNumberFormat="1" applyFont="1" applyFill="1" applyBorder="1" applyAlignment="1" applyProtection="1">
      <alignment vertical="center"/>
    </xf>
    <xf numFmtId="0" fontId="36" fillId="13" borderId="0" xfId="0" applyFont="1" applyFill="1" applyBorder="1" applyAlignment="1" applyProtection="1">
      <alignment vertical="center" wrapText="1"/>
    </xf>
    <xf numFmtId="0" fontId="52" fillId="13" borderId="44" xfId="0" applyFont="1" applyFill="1" applyBorder="1" applyAlignment="1" applyProtection="1">
      <alignment vertical="center" wrapText="1"/>
    </xf>
    <xf numFmtId="0" fontId="44" fillId="14" borderId="0" xfId="0" applyNumberFormat="1" applyFont="1" applyFill="1" applyBorder="1" applyAlignment="1" applyProtection="1">
      <alignment vertical="center"/>
    </xf>
    <xf numFmtId="0" fontId="44" fillId="13" borderId="47" xfId="0" applyNumberFormat="1" applyFont="1" applyFill="1" applyBorder="1" applyAlignment="1" applyProtection="1">
      <alignment vertical="center"/>
    </xf>
    <xf numFmtId="0" fontId="44" fillId="13" borderId="44" xfId="0" applyNumberFormat="1" applyFont="1" applyFill="1" applyBorder="1" applyAlignment="1" applyProtection="1">
      <alignment vertical="center"/>
    </xf>
    <xf numFmtId="0" fontId="44" fillId="13" borderId="51" xfId="0" applyNumberFormat="1" applyFont="1" applyFill="1" applyBorder="1" applyAlignment="1" applyProtection="1">
      <alignment vertical="center"/>
    </xf>
    <xf numFmtId="0" fontId="44" fillId="13" borderId="54" xfId="0" applyNumberFormat="1" applyFont="1" applyFill="1" applyBorder="1" applyAlignment="1" applyProtection="1">
      <alignment vertical="center"/>
    </xf>
    <xf numFmtId="0" fontId="2" fillId="13" borderId="55" xfId="0" applyFont="1" applyFill="1" applyBorder="1" applyAlignment="1" applyProtection="1">
      <alignment horizontal="center" vertical="center" wrapText="1"/>
    </xf>
    <xf numFmtId="0" fontId="2" fillId="13" borderId="51" xfId="0" applyFont="1" applyFill="1" applyBorder="1" applyAlignment="1" applyProtection="1">
      <alignment horizontal="center" vertical="center" wrapText="1"/>
    </xf>
    <xf numFmtId="0" fontId="2" fillId="13" borderId="51" xfId="0" applyFont="1" applyFill="1" applyBorder="1" applyAlignment="1" applyProtection="1">
      <alignment vertical="center" wrapText="1"/>
    </xf>
    <xf numFmtId="0" fontId="2" fillId="13" borderId="54" xfId="0" quotePrefix="1" applyFont="1" applyFill="1" applyBorder="1" applyAlignment="1" applyProtection="1">
      <alignment horizontal="center" vertical="center" wrapText="1"/>
    </xf>
    <xf numFmtId="4" fontId="4" fillId="28" borderId="42" xfId="0" applyNumberFormat="1" applyFont="1" applyFill="1" applyBorder="1" applyAlignment="1" applyProtection="1">
      <alignment horizontal="center" vertical="center" wrapText="1"/>
    </xf>
    <xf numFmtId="0" fontId="31" fillId="13" borderId="0" xfId="0" applyFont="1" applyFill="1" applyBorder="1" applyAlignment="1" applyProtection="1">
      <alignment horizontal="center" vertical="center"/>
    </xf>
    <xf numFmtId="0" fontId="44" fillId="27" borderId="0" xfId="0" applyNumberFormat="1" applyFont="1" applyFill="1" applyBorder="1" applyAlignment="1" applyProtection="1">
      <alignment vertical="top"/>
    </xf>
    <xf numFmtId="0" fontId="44" fillId="27" borderId="0" xfId="0" applyNumberFormat="1" applyFont="1" applyFill="1" applyBorder="1" applyAlignment="1" applyProtection="1">
      <alignment horizontal="center" vertical="center"/>
    </xf>
    <xf numFmtId="0" fontId="44" fillId="27" borderId="0" xfId="0" applyNumberFormat="1" applyFont="1" applyFill="1" applyBorder="1" applyAlignment="1" applyProtection="1">
      <alignment vertical="center"/>
    </xf>
    <xf numFmtId="0" fontId="2" fillId="13" borderId="47" xfId="0" applyNumberFormat="1" applyFont="1" applyFill="1" applyBorder="1" applyAlignment="1" applyProtection="1">
      <alignment vertical="center"/>
    </xf>
    <xf numFmtId="0" fontId="44" fillId="26" borderId="0" xfId="0" applyNumberFormat="1" applyFont="1" applyFill="1" applyBorder="1" applyAlignment="1" applyProtection="1">
      <alignment vertical="center"/>
    </xf>
    <xf numFmtId="0" fontId="38" fillId="13" borderId="0" xfId="0" applyFont="1" applyFill="1" applyAlignment="1" applyProtection="1">
      <alignment horizontal="center" vertical="center"/>
    </xf>
    <xf numFmtId="10" fontId="2" fillId="29" borderId="40" xfId="19" applyNumberFormat="1" applyFont="1" applyFill="1" applyBorder="1" applyAlignment="1" applyProtection="1">
      <alignment horizontal="center" vertical="center" wrapText="1"/>
      <protection locked="0"/>
    </xf>
    <xf numFmtId="3" fontId="2" fillId="29" borderId="40" xfId="0" applyNumberFormat="1" applyFont="1" applyFill="1" applyBorder="1" applyAlignment="1" applyProtection="1">
      <alignment horizontal="center" vertical="center" wrapText="1"/>
      <protection locked="0"/>
    </xf>
    <xf numFmtId="0" fontId="52" fillId="13" borderId="44" xfId="0" applyFont="1" applyFill="1" applyBorder="1" applyProtection="1"/>
    <xf numFmtId="0" fontId="21" fillId="13" borderId="46" xfId="0" applyFont="1" applyFill="1" applyBorder="1" applyAlignment="1" applyProtection="1">
      <alignment horizontal="left" vertical="center" wrapText="1"/>
    </xf>
    <xf numFmtId="0" fontId="2" fillId="13" borderId="0" xfId="0" applyFont="1" applyFill="1" applyBorder="1" applyAlignment="1" applyProtection="1">
      <alignment horizontal="left" vertical="center"/>
    </xf>
    <xf numFmtId="0" fontId="4" fillId="13" borderId="0" xfId="0" applyFont="1" applyFill="1" applyBorder="1" applyAlignment="1" applyProtection="1">
      <alignment horizontal="left" vertical="center"/>
    </xf>
    <xf numFmtId="0" fontId="4" fillId="13" borderId="51" xfId="0" applyFont="1" applyFill="1" applyBorder="1" applyAlignment="1" applyProtection="1">
      <alignment horizontal="left" vertical="center"/>
    </xf>
    <xf numFmtId="0" fontId="4" fillId="13" borderId="0" xfId="0" quotePrefix="1" applyFont="1" applyFill="1" applyBorder="1" applyAlignment="1" applyProtection="1">
      <alignment horizontal="center" vertical="center"/>
    </xf>
    <xf numFmtId="0" fontId="21" fillId="13" borderId="50" xfId="0" applyFont="1" applyFill="1" applyBorder="1" applyAlignment="1" applyProtection="1">
      <alignment horizontal="left" vertical="center" wrapText="1"/>
    </xf>
    <xf numFmtId="0" fontId="21" fillId="13" borderId="56" xfId="0" applyFont="1" applyFill="1" applyBorder="1" applyAlignment="1" applyProtection="1">
      <alignment horizontal="center" vertical="center" wrapText="1"/>
    </xf>
    <xf numFmtId="0" fontId="0" fillId="20" borderId="0" xfId="0" applyFill="1" applyBorder="1" applyAlignment="1" applyProtection="1">
      <alignment vertical="center"/>
    </xf>
    <xf numFmtId="0" fontId="21" fillId="13" borderId="37" xfId="0" applyFont="1" applyFill="1" applyBorder="1" applyAlignment="1" applyProtection="1">
      <alignment horizontal="left" vertical="center" wrapText="1"/>
    </xf>
    <xf numFmtId="0" fontId="21" fillId="13" borderId="56" xfId="0" applyFont="1" applyFill="1" applyBorder="1" applyAlignment="1" applyProtection="1">
      <alignment horizontal="left" vertical="center" wrapText="1"/>
    </xf>
    <xf numFmtId="0" fontId="21" fillId="13" borderId="57" xfId="0" applyFont="1" applyFill="1" applyBorder="1" applyAlignment="1" applyProtection="1">
      <alignment horizontal="left" vertical="center" wrapText="1"/>
    </xf>
    <xf numFmtId="0" fontId="0" fillId="27" borderId="0" xfId="0" applyFill="1" applyProtection="1"/>
    <xf numFmtId="0" fontId="2" fillId="29" borderId="40" xfId="0" applyFont="1" applyFill="1" applyBorder="1" applyAlignment="1" applyProtection="1">
      <alignment vertical="top" wrapText="1"/>
      <protection locked="0"/>
    </xf>
    <xf numFmtId="0" fontId="0" fillId="0" borderId="0" xfId="0" applyBorder="1" applyAlignment="1" applyProtection="1">
      <alignment vertical="center" wrapText="1"/>
    </xf>
    <xf numFmtId="0" fontId="0" fillId="27" borderId="0" xfId="0" applyFill="1" applyAlignment="1" applyProtection="1">
      <alignment vertical="center" wrapText="1"/>
    </xf>
    <xf numFmtId="1" fontId="27" fillId="29" borderId="58" xfId="0" applyNumberFormat="1" applyFont="1" applyFill="1" applyBorder="1" applyAlignment="1" applyProtection="1">
      <alignment horizontal="center" vertical="center" wrapText="1"/>
      <protection locked="0"/>
    </xf>
    <xf numFmtId="1" fontId="27" fillId="29" borderId="59" xfId="0" applyNumberFormat="1" applyFont="1" applyFill="1" applyBorder="1" applyAlignment="1" applyProtection="1">
      <alignment horizontal="center" vertical="center" wrapText="1"/>
      <protection locked="0"/>
    </xf>
    <xf numFmtId="1" fontId="27" fillId="29" borderId="60" xfId="0" applyNumberFormat="1" applyFont="1" applyFill="1" applyBorder="1" applyAlignment="1" applyProtection="1">
      <alignment horizontal="center" vertical="center" wrapText="1"/>
      <protection locked="0"/>
    </xf>
    <xf numFmtId="9" fontId="30" fillId="20" borderId="0" xfId="0" applyNumberFormat="1" applyFont="1" applyFill="1" applyAlignment="1" applyProtection="1">
      <alignment vertical="center" wrapText="1"/>
    </xf>
    <xf numFmtId="164" fontId="0" fillId="27" borderId="0" xfId="0" applyNumberFormat="1" applyFill="1" applyAlignment="1" applyProtection="1">
      <alignment vertical="center"/>
    </xf>
    <xf numFmtId="1" fontId="27" fillId="29" borderId="61" xfId="0" applyNumberFormat="1" applyFont="1" applyFill="1" applyBorder="1" applyAlignment="1" applyProtection="1">
      <alignment horizontal="center" vertical="center" wrapText="1"/>
      <protection locked="0"/>
    </xf>
    <xf numFmtId="1" fontId="27" fillId="29" borderId="62" xfId="0" applyNumberFormat="1" applyFont="1" applyFill="1" applyBorder="1" applyAlignment="1" applyProtection="1">
      <alignment horizontal="center" vertical="center" wrapText="1"/>
      <protection locked="0"/>
    </xf>
    <xf numFmtId="1" fontId="27" fillId="29" borderId="63" xfId="0" applyNumberFormat="1" applyFont="1" applyFill="1" applyBorder="1" applyAlignment="1" applyProtection="1">
      <alignment horizontal="center" vertical="center" wrapText="1"/>
      <protection locked="0"/>
    </xf>
    <xf numFmtId="0" fontId="21" fillId="13" borderId="64" xfId="0" applyFont="1" applyFill="1" applyBorder="1" applyAlignment="1" applyProtection="1">
      <alignment horizontal="center" vertical="center" wrapText="1"/>
    </xf>
    <xf numFmtId="0" fontId="21" fillId="13" borderId="60" xfId="0" applyFont="1" applyFill="1" applyBorder="1" applyAlignment="1" applyProtection="1">
      <alignment horizontal="center" vertical="center" wrapText="1"/>
    </xf>
    <xf numFmtId="4" fontId="2" fillId="28" borderId="65" xfId="0" applyNumberFormat="1" applyFont="1" applyFill="1" applyBorder="1" applyAlignment="1" applyProtection="1">
      <alignment horizontal="center" vertical="center" wrapText="1"/>
    </xf>
    <xf numFmtId="4" fontId="2" fillId="28" borderId="66" xfId="0" applyNumberFormat="1" applyFont="1" applyFill="1" applyBorder="1" applyAlignment="1" applyProtection="1">
      <alignment horizontal="center" vertical="center" wrapText="1"/>
    </xf>
    <xf numFmtId="4" fontId="2" fillId="28" borderId="67" xfId="0" applyNumberFormat="1" applyFont="1" applyFill="1" applyBorder="1" applyAlignment="1" applyProtection="1">
      <alignment horizontal="center" vertical="center" wrapText="1"/>
    </xf>
    <xf numFmtId="0" fontId="2" fillId="26" borderId="65" xfId="0" applyNumberFormat="1" applyFont="1" applyFill="1" applyBorder="1" applyAlignment="1" applyProtection="1">
      <alignment horizontal="center" vertical="center"/>
    </xf>
    <xf numFmtId="0" fontId="0" fillId="14" borderId="67" xfId="0" applyFill="1" applyBorder="1" applyAlignment="1" applyProtection="1">
      <alignment horizontal="center"/>
    </xf>
    <xf numFmtId="0" fontId="21" fillId="13" borderId="60" xfId="0" applyFont="1" applyFill="1" applyBorder="1" applyAlignment="1" applyProtection="1">
      <alignment horizontal="left" vertical="center" wrapText="1"/>
    </xf>
    <xf numFmtId="4" fontId="27" fillId="29" borderId="39" xfId="0" applyNumberFormat="1" applyFont="1" applyFill="1" applyBorder="1" applyAlignment="1" applyProtection="1">
      <alignment horizontal="center" vertical="center" wrapText="1"/>
      <protection locked="0"/>
    </xf>
    <xf numFmtId="4" fontId="27" fillId="29" borderId="38" xfId="0" applyNumberFormat="1" applyFont="1" applyFill="1" applyBorder="1" applyAlignment="1" applyProtection="1">
      <alignment horizontal="center" vertical="center" wrapText="1"/>
      <protection locked="0"/>
    </xf>
    <xf numFmtId="4" fontId="27" fillId="29" borderId="37" xfId="0" applyNumberFormat="1" applyFont="1" applyFill="1" applyBorder="1" applyAlignment="1" applyProtection="1">
      <alignment horizontal="center" vertical="center" wrapText="1"/>
      <protection locked="0"/>
    </xf>
    <xf numFmtId="49" fontId="2" fillId="20" borderId="40" xfId="0" applyNumberFormat="1" applyFont="1" applyFill="1" applyBorder="1" applyAlignment="1" applyProtection="1">
      <alignment horizontal="center"/>
    </xf>
    <xf numFmtId="0" fontId="2" fillId="0" borderId="0" xfId="0" applyFont="1"/>
    <xf numFmtId="0" fontId="23" fillId="0" borderId="0" xfId="0" applyFont="1"/>
    <xf numFmtId="0" fontId="2" fillId="26" borderId="0" xfId="0" applyFont="1" applyFill="1" applyProtection="1"/>
    <xf numFmtId="10" fontId="51" fillId="20" borderId="0" xfId="0" applyNumberFormat="1" applyFont="1" applyFill="1" applyBorder="1" applyAlignment="1" applyProtection="1">
      <alignment horizontal="center"/>
    </xf>
    <xf numFmtId="0" fontId="53" fillId="28" borderId="68" xfId="0" applyFont="1" applyFill="1" applyBorder="1" applyAlignment="1" applyProtection="1">
      <alignment horizontal="center" vertical="center" wrapText="1"/>
    </xf>
    <xf numFmtId="0" fontId="2" fillId="20" borderId="0" xfId="0" applyFont="1" applyFill="1" applyAlignment="1" applyProtection="1">
      <alignment horizontal="left"/>
    </xf>
    <xf numFmtId="0" fontId="39" fillId="13" borderId="0" xfId="0" applyFont="1" applyFill="1" applyAlignment="1" applyProtection="1">
      <alignment vertical="top" wrapText="1"/>
    </xf>
    <xf numFmtId="0" fontId="45" fillId="14" borderId="0" xfId="0" applyNumberFormat="1" applyFont="1" applyFill="1" applyAlignment="1" applyProtection="1">
      <alignment vertical="center" wrapText="1"/>
    </xf>
    <xf numFmtId="0" fontId="0" fillId="0" borderId="0" xfId="0" applyAlignment="1" applyProtection="1">
      <alignment horizontal="center" vertical="top"/>
    </xf>
    <xf numFmtId="0" fontId="45" fillId="14" borderId="0" xfId="0" applyNumberFormat="1" applyFont="1" applyFill="1" applyAlignment="1" applyProtection="1">
      <alignment horizontal="left" vertical="center" wrapText="1"/>
    </xf>
    <xf numFmtId="0" fontId="41" fillId="13" borderId="0" xfId="0" applyFont="1" applyFill="1" applyAlignment="1" applyProtection="1">
      <alignment horizontal="left" vertical="top" wrapText="1"/>
    </xf>
    <xf numFmtId="0" fontId="42" fillId="13" borderId="0" xfId="0" applyFont="1" applyFill="1" applyAlignment="1" applyProtection="1">
      <alignment horizontal="left" vertical="top" wrapText="1"/>
    </xf>
    <xf numFmtId="0" fontId="43" fillId="13" borderId="0" xfId="0" applyNumberFormat="1" applyFont="1" applyFill="1" applyAlignment="1" applyProtection="1">
      <alignment horizontal="left" vertical="top" wrapText="1"/>
    </xf>
    <xf numFmtId="0" fontId="5" fillId="13" borderId="0" xfId="0" applyFont="1" applyFill="1" applyBorder="1" applyAlignment="1" applyProtection="1">
      <alignment horizontal="left" vertical="top" wrapText="1"/>
    </xf>
    <xf numFmtId="0" fontId="5" fillId="13" borderId="36" xfId="0" applyFont="1" applyFill="1" applyBorder="1" applyAlignment="1" applyProtection="1">
      <alignment horizontal="left" vertical="top" wrapText="1"/>
    </xf>
    <xf numFmtId="0" fontId="5" fillId="13" borderId="0" xfId="0" applyFont="1" applyFill="1" applyBorder="1" applyAlignment="1" applyProtection="1">
      <alignment horizontal="left" vertical="center" wrapText="1"/>
    </xf>
    <xf numFmtId="0" fontId="4" fillId="13" borderId="51" xfId="0" applyFont="1" applyFill="1" applyBorder="1" applyAlignment="1" applyProtection="1">
      <alignment horizontal="left" vertical="center" wrapText="1"/>
    </xf>
    <xf numFmtId="0" fontId="50" fillId="13" borderId="0" xfId="0" applyFont="1" applyFill="1" applyBorder="1" applyAlignment="1" applyProtection="1">
      <alignment horizontal="left" vertical="top" wrapText="1"/>
    </xf>
    <xf numFmtId="0" fontId="4" fillId="13" borderId="0" xfId="0" applyFont="1" applyFill="1" applyBorder="1" applyAlignment="1" applyProtection="1">
      <alignment horizontal="left" vertical="center" wrapText="1"/>
    </xf>
    <xf numFmtId="0" fontId="36" fillId="13" borderId="0" xfId="0" applyFont="1" applyFill="1" applyBorder="1" applyAlignment="1" applyProtection="1">
      <alignment horizontal="left" vertical="center" wrapText="1"/>
    </xf>
    <xf numFmtId="0" fontId="9" fillId="13" borderId="0" xfId="0" applyFont="1" applyFill="1" applyBorder="1" applyAlignment="1" applyProtection="1">
      <alignment horizontal="left" vertical="center" wrapText="1"/>
    </xf>
    <xf numFmtId="0" fontId="7" fillId="16" borderId="0" xfId="15" applyFill="1" applyAlignment="1" applyProtection="1">
      <alignment horizontal="left" vertical="top" wrapText="1"/>
    </xf>
    <xf numFmtId="0" fontId="36" fillId="13" borderId="36" xfId="0" applyNumberFormat="1" applyFont="1" applyFill="1" applyBorder="1" applyAlignment="1" applyProtection="1">
      <alignment horizontal="left" vertical="top" wrapText="1"/>
    </xf>
    <xf numFmtId="0" fontId="55" fillId="15" borderId="0" xfId="0" applyFont="1" applyFill="1" applyProtection="1"/>
    <xf numFmtId="0" fontId="7" fillId="0" borderId="0" xfId="15" applyAlignment="1" applyProtection="1">
      <alignment wrapText="1"/>
    </xf>
    <xf numFmtId="0" fontId="2" fillId="30" borderId="0" xfId="0" applyFont="1" applyFill="1" applyAlignment="1" applyProtection="1">
      <alignment vertical="top" wrapText="1"/>
    </xf>
    <xf numFmtId="0" fontId="44" fillId="30" borderId="0" xfId="0" applyFont="1" applyFill="1" applyAlignment="1" applyProtection="1">
      <alignment vertical="top" wrapText="1"/>
    </xf>
    <xf numFmtId="0" fontId="42" fillId="13" borderId="0" xfId="0" applyFont="1" applyFill="1" applyAlignment="1" applyProtection="1">
      <alignment horizontal="left" vertical="top" wrapText="1"/>
    </xf>
    <xf numFmtId="0" fontId="4" fillId="23" borderId="12" xfId="0" applyNumberFormat="1" applyFont="1" applyFill="1" applyBorder="1" applyAlignment="1" applyProtection="1">
      <alignment horizontal="left" vertical="center" wrapText="1" indent="1"/>
    </xf>
    <xf numFmtId="0" fontId="4" fillId="23" borderId="13" xfId="0" applyFont="1" applyFill="1" applyBorder="1" applyAlignment="1" applyProtection="1">
      <alignment horizontal="left" vertical="center" wrapText="1" indent="1"/>
    </xf>
    <xf numFmtId="0" fontId="44" fillId="13" borderId="14" xfId="0" applyFont="1" applyFill="1" applyBorder="1" applyAlignment="1" applyProtection="1">
      <alignment horizontal="left" vertical="center" wrapText="1" indent="1"/>
    </xf>
    <xf numFmtId="0" fontId="43" fillId="13" borderId="0" xfId="0" applyNumberFormat="1" applyFont="1" applyFill="1" applyAlignment="1" applyProtection="1">
      <alignment horizontal="justify" vertical="top" wrapText="1"/>
    </xf>
    <xf numFmtId="0" fontId="44" fillId="13" borderId="0" xfId="0" applyFont="1" applyFill="1" applyAlignment="1" applyProtection="1">
      <alignment horizontal="justify" vertical="top" wrapText="1"/>
    </xf>
    <xf numFmtId="0" fontId="43" fillId="13" borderId="0" xfId="0" applyNumberFormat="1" applyFont="1" applyFill="1" applyAlignment="1" applyProtection="1">
      <alignment horizontal="left" vertical="top" wrapText="1"/>
    </xf>
    <xf numFmtId="0" fontId="44" fillId="13" borderId="0" xfId="0" applyFont="1" applyFill="1" applyAlignment="1" applyProtection="1">
      <alignment horizontal="left" vertical="top" wrapText="1"/>
    </xf>
    <xf numFmtId="0" fontId="56" fillId="30" borderId="0" xfId="0" applyFont="1" applyFill="1" applyAlignment="1" applyProtection="1">
      <alignment vertical="center" wrapText="1"/>
    </xf>
    <xf numFmtId="0" fontId="39" fillId="13" borderId="0" xfId="0" applyFont="1" applyFill="1" applyAlignment="1" applyProtection="1">
      <alignment horizontal="justify" vertical="top" wrapText="1"/>
    </xf>
    <xf numFmtId="0" fontId="39" fillId="13" borderId="0" xfId="0" applyFont="1" applyFill="1" applyBorder="1" applyAlignment="1" applyProtection="1">
      <alignment horizontal="justify" vertical="top" wrapText="1"/>
    </xf>
    <xf numFmtId="165" fontId="0" fillId="24" borderId="40" xfId="0" applyNumberFormat="1" applyFill="1" applyBorder="1" applyAlignment="1" applyProtection="1">
      <alignment vertical="top" wrapText="1"/>
      <protection locked="0"/>
    </xf>
    <xf numFmtId="0" fontId="44" fillId="13" borderId="40" xfId="0" applyFont="1" applyFill="1" applyBorder="1" applyAlignment="1" applyProtection="1">
      <alignment vertical="top" wrapText="1"/>
      <protection locked="0"/>
    </xf>
    <xf numFmtId="165" fontId="0" fillId="18" borderId="40" xfId="0" applyNumberFormat="1" applyFill="1" applyBorder="1" applyAlignment="1" applyProtection="1">
      <alignment vertical="top" wrapText="1"/>
    </xf>
    <xf numFmtId="0" fontId="44" fillId="13" borderId="40" xfId="0" applyFont="1" applyFill="1" applyBorder="1" applyAlignment="1" applyProtection="1">
      <alignment vertical="top" wrapText="1"/>
    </xf>
    <xf numFmtId="0" fontId="29" fillId="13" borderId="8" xfId="0" applyFont="1" applyFill="1" applyBorder="1" applyAlignment="1" applyProtection="1">
      <alignment vertical="top" wrapText="1"/>
    </xf>
    <xf numFmtId="0" fontId="0" fillId="31" borderId="40" xfId="0" applyFill="1" applyBorder="1" applyAlignment="1" applyProtection="1">
      <alignment vertical="top" wrapText="1"/>
    </xf>
    <xf numFmtId="0" fontId="0" fillId="32" borderId="40" xfId="0" applyFill="1" applyBorder="1" applyAlignment="1" applyProtection="1">
      <alignment vertical="top" wrapText="1"/>
    </xf>
    <xf numFmtId="0" fontId="0" fillId="25" borderId="40" xfId="0" applyFill="1" applyBorder="1" applyAlignment="1" applyProtection="1">
      <alignment vertical="top" wrapText="1"/>
    </xf>
    <xf numFmtId="0" fontId="25" fillId="13" borderId="0" xfId="0" applyNumberFormat="1" applyFont="1" applyFill="1" applyAlignment="1" applyProtection="1">
      <alignment horizontal="left" vertical="top" wrapText="1"/>
    </xf>
    <xf numFmtId="0" fontId="4" fillId="27" borderId="0" xfId="0" applyFont="1" applyFill="1" applyAlignment="1" applyProtection="1">
      <alignment horizontal="left" vertical="top" wrapText="1"/>
    </xf>
    <xf numFmtId="0" fontId="4" fillId="27" borderId="0" xfId="0" applyFont="1" applyFill="1" applyAlignment="1" applyProtection="1">
      <alignment vertical="top" wrapText="1"/>
    </xf>
    <xf numFmtId="0" fontId="40" fillId="13" borderId="0" xfId="0" applyFont="1" applyFill="1" applyAlignment="1" applyProtection="1">
      <alignment horizontal="justify" vertical="top" wrapText="1"/>
    </xf>
    <xf numFmtId="0" fontId="40" fillId="13" borderId="0" xfId="0" applyFont="1" applyFill="1" applyBorder="1" applyAlignment="1" applyProtection="1">
      <alignment horizontal="justify" vertical="top" wrapText="1"/>
    </xf>
    <xf numFmtId="0" fontId="44" fillId="13" borderId="0" xfId="0" applyFont="1" applyFill="1" applyAlignment="1" applyProtection="1">
      <alignment vertical="top" wrapText="1"/>
    </xf>
    <xf numFmtId="0" fontId="7" fillId="32" borderId="69" xfId="15" applyFill="1" applyBorder="1" applyAlignment="1" applyProtection="1">
      <alignment horizontal="center" vertical="top" wrapText="1"/>
    </xf>
    <xf numFmtId="0" fontId="7" fillId="32" borderId="70" xfId="15" applyFill="1" applyBorder="1" applyAlignment="1" applyProtection="1">
      <alignment horizontal="center" vertical="top" wrapText="1"/>
    </xf>
    <xf numFmtId="0" fontId="7" fillId="32" borderId="73" xfId="15" applyFill="1" applyBorder="1" applyAlignment="1" applyProtection="1">
      <alignment horizontal="center" vertical="top" wrapText="1"/>
    </xf>
    <xf numFmtId="0" fontId="7" fillId="32" borderId="74" xfId="15" applyFill="1" applyBorder="1" applyAlignment="1" applyProtection="1">
      <alignment horizontal="center" vertical="top" wrapText="1"/>
    </xf>
    <xf numFmtId="0" fontId="38" fillId="13" borderId="0" xfId="0" applyFont="1" applyFill="1" applyAlignment="1" applyProtection="1">
      <alignment horizontal="justify" vertical="top" wrapText="1"/>
    </xf>
    <xf numFmtId="0" fontId="0" fillId="13" borderId="39" xfId="0" applyFill="1" applyBorder="1" applyAlignment="1" applyProtection="1">
      <alignment vertical="center" wrapText="1"/>
    </xf>
    <xf numFmtId="0" fontId="0" fillId="13" borderId="32" xfId="0" applyFill="1" applyBorder="1" applyAlignment="1" applyProtection="1">
      <alignment vertical="center" wrapText="1"/>
    </xf>
    <xf numFmtId="0" fontId="0" fillId="13" borderId="75" xfId="0" applyFill="1" applyBorder="1" applyAlignment="1" applyProtection="1">
      <alignment vertical="center" wrapText="1"/>
    </xf>
    <xf numFmtId="0" fontId="0" fillId="13" borderId="37" xfId="0" applyFill="1" applyBorder="1" applyAlignment="1" applyProtection="1">
      <alignment vertical="center" wrapText="1"/>
    </xf>
    <xf numFmtId="0" fontId="0" fillId="13" borderId="29" xfId="0" applyFill="1" applyBorder="1" applyAlignment="1" applyProtection="1">
      <alignment vertical="center" wrapText="1"/>
    </xf>
    <xf numFmtId="0" fontId="0" fillId="13" borderId="76" xfId="0" applyFill="1" applyBorder="1" applyAlignment="1" applyProtection="1">
      <alignment vertical="center" wrapText="1"/>
    </xf>
    <xf numFmtId="0" fontId="0" fillId="13" borderId="38" xfId="0" applyFill="1" applyBorder="1" applyAlignment="1" applyProtection="1">
      <alignment vertical="center" wrapText="1"/>
    </xf>
    <xf numFmtId="0" fontId="0" fillId="13" borderId="20" xfId="0" applyFill="1" applyBorder="1" applyAlignment="1" applyProtection="1">
      <alignment vertical="center" wrapText="1"/>
    </xf>
    <xf numFmtId="0" fontId="0" fillId="13" borderId="21" xfId="0" applyFill="1" applyBorder="1" applyAlignment="1" applyProtection="1">
      <alignment vertical="center" wrapText="1"/>
    </xf>
    <xf numFmtId="0" fontId="7" fillId="13" borderId="0" xfId="15" applyFill="1" applyAlignment="1" applyProtection="1">
      <alignment horizontal="left" vertical="top" wrapText="1"/>
    </xf>
    <xf numFmtId="0" fontId="7" fillId="13" borderId="0" xfId="15" applyFill="1" applyAlignment="1" applyProtection="1">
      <alignment vertical="top" wrapText="1"/>
    </xf>
    <xf numFmtId="0" fontId="45" fillId="14" borderId="0" xfId="0" applyNumberFormat="1" applyFont="1" applyFill="1" applyAlignment="1" applyProtection="1">
      <alignment horizontal="left" vertical="center" wrapText="1"/>
    </xf>
    <xf numFmtId="0" fontId="47" fillId="14" borderId="0" xfId="0" applyFont="1" applyFill="1" applyAlignment="1" applyProtection="1">
      <alignment horizontal="left" vertical="center" wrapText="1"/>
    </xf>
    <xf numFmtId="0" fontId="0" fillId="0" borderId="0" xfId="0" applyAlignment="1" applyProtection="1">
      <alignment vertical="center" wrapText="1"/>
    </xf>
    <xf numFmtId="0" fontId="41" fillId="13" borderId="0" xfId="0" applyFont="1" applyFill="1" applyAlignment="1" applyProtection="1">
      <alignment horizontal="left" vertical="top" wrapText="1"/>
    </xf>
    <xf numFmtId="0" fontId="7" fillId="13" borderId="0" xfId="15" applyFill="1" applyAlignment="1" applyProtection="1"/>
    <xf numFmtId="0" fontId="0" fillId="0" borderId="0" xfId="0" applyAlignment="1">
      <alignment vertical="top" wrapText="1"/>
    </xf>
    <xf numFmtId="0" fontId="4" fillId="32" borderId="12" xfId="0" applyFont="1" applyFill="1" applyBorder="1" applyAlignment="1" applyProtection="1">
      <alignment horizontal="center"/>
    </xf>
    <xf numFmtId="0" fontId="4" fillId="32" borderId="14" xfId="0" applyFont="1" applyFill="1" applyBorder="1" applyAlignment="1" applyProtection="1">
      <alignment horizontal="center"/>
    </xf>
    <xf numFmtId="0" fontId="2" fillId="13" borderId="0" xfId="0" applyNumberFormat="1" applyFont="1" applyFill="1" applyBorder="1" applyAlignment="1" applyProtection="1">
      <alignment vertical="top" wrapText="1"/>
    </xf>
    <xf numFmtId="0" fontId="7" fillId="0" borderId="0" xfId="15" applyAlignment="1" applyProtection="1"/>
    <xf numFmtId="0" fontId="4" fillId="32" borderId="13" xfId="0" applyFont="1" applyFill="1" applyBorder="1" applyAlignment="1" applyProtection="1">
      <alignment horizontal="center"/>
    </xf>
    <xf numFmtId="0" fontId="7" fillId="32" borderId="12" xfId="15" applyFill="1" applyBorder="1" applyAlignment="1" applyProtection="1">
      <alignment horizontal="center"/>
    </xf>
    <xf numFmtId="0" fontId="7" fillId="32" borderId="14" xfId="15" applyFill="1" applyBorder="1" applyAlignment="1" applyProtection="1">
      <alignment horizontal="center"/>
    </xf>
    <xf numFmtId="0" fontId="9" fillId="13" borderId="0" xfId="0" applyNumberFormat="1" applyFont="1" applyFill="1" applyBorder="1" applyAlignment="1" applyProtection="1">
      <alignment vertical="top" wrapText="1"/>
    </xf>
    <xf numFmtId="0" fontId="4" fillId="32" borderId="50" xfId="0" applyFont="1" applyFill="1" applyBorder="1" applyAlignment="1" applyProtection="1">
      <alignment horizontal="center" vertical="top" wrapText="1"/>
    </xf>
    <xf numFmtId="0" fontId="0" fillId="32" borderId="46" xfId="0" applyFill="1" applyBorder="1" applyAlignment="1" applyProtection="1">
      <alignment horizontal="center" vertical="top" wrapText="1"/>
    </xf>
    <xf numFmtId="0" fontId="0" fillId="32" borderId="47" xfId="0" applyFill="1" applyBorder="1" applyAlignment="1" applyProtection="1">
      <alignment horizontal="center" vertical="top" wrapText="1"/>
    </xf>
    <xf numFmtId="0" fontId="0" fillId="32" borderId="44" xfId="0" applyFill="1" applyBorder="1" applyAlignment="1" applyProtection="1">
      <alignment horizontal="center" vertical="top" wrapText="1"/>
    </xf>
    <xf numFmtId="0" fontId="0" fillId="32" borderId="52" xfId="0" applyFill="1" applyBorder="1" applyAlignment="1" applyProtection="1">
      <alignment horizontal="center" vertical="top" wrapText="1"/>
    </xf>
    <xf numFmtId="0" fontId="0" fillId="32" borderId="49" xfId="0" applyFill="1" applyBorder="1" applyAlignment="1" applyProtection="1">
      <alignment horizontal="center" vertical="top" wrapText="1"/>
    </xf>
    <xf numFmtId="0" fontId="7" fillId="32" borderId="71" xfId="15" applyFill="1" applyBorder="1" applyAlignment="1" applyProtection="1">
      <alignment horizontal="center" vertical="top" wrapText="1"/>
    </xf>
    <xf numFmtId="0" fontId="7" fillId="32" borderId="72" xfId="15" applyFill="1" applyBorder="1" applyAlignment="1" applyProtection="1">
      <alignment horizontal="center" vertical="top" wrapText="1"/>
    </xf>
    <xf numFmtId="0" fontId="21" fillId="13" borderId="77" xfId="0" applyFont="1" applyFill="1" applyBorder="1" applyAlignment="1" applyProtection="1">
      <alignment horizontal="center" vertical="center" wrapText="1"/>
    </xf>
    <xf numFmtId="0" fontId="21" fillId="13" borderId="78" xfId="0" applyFont="1" applyFill="1" applyBorder="1" applyAlignment="1" applyProtection="1">
      <alignment horizontal="center" vertical="center" wrapText="1"/>
    </xf>
    <xf numFmtId="4" fontId="27" fillId="29" borderId="37" xfId="0" applyNumberFormat="1" applyFont="1" applyFill="1" applyBorder="1" applyAlignment="1" applyProtection="1">
      <alignment horizontal="center" vertical="center" wrapText="1"/>
      <protection locked="0"/>
    </xf>
    <xf numFmtId="4" fontId="27" fillId="29" borderId="30" xfId="0" applyNumberFormat="1" applyFont="1" applyFill="1" applyBorder="1" applyAlignment="1" applyProtection="1">
      <alignment horizontal="center" vertical="center" wrapText="1"/>
      <protection locked="0"/>
    </xf>
    <xf numFmtId="0" fontId="50" fillId="13" borderId="0" xfId="0" applyFont="1" applyFill="1" applyBorder="1" applyAlignment="1" applyProtection="1">
      <alignment horizontal="left" vertical="top" wrapText="1"/>
    </xf>
    <xf numFmtId="0" fontId="21" fillId="13" borderId="79" xfId="0" applyFont="1" applyFill="1" applyBorder="1" applyAlignment="1" applyProtection="1">
      <alignment horizontal="center" vertical="center" wrapText="1"/>
    </xf>
    <xf numFmtId="0" fontId="21" fillId="13" borderId="80" xfId="0" applyFont="1" applyFill="1" applyBorder="1" applyAlignment="1" applyProtection="1">
      <alignment horizontal="center" vertical="center" wrapText="1"/>
    </xf>
    <xf numFmtId="0" fontId="21" fillId="13" borderId="81" xfId="0" applyFont="1" applyFill="1" applyBorder="1" applyAlignment="1" applyProtection="1">
      <alignment horizontal="center" vertical="center" wrapText="1"/>
    </xf>
    <xf numFmtId="0" fontId="21" fillId="13" borderId="50" xfId="0" applyFont="1" applyFill="1" applyBorder="1" applyAlignment="1" applyProtection="1">
      <alignment horizontal="center" vertical="center" wrapText="1"/>
    </xf>
    <xf numFmtId="0" fontId="21" fillId="13" borderId="46" xfId="0" applyFont="1" applyFill="1" applyBorder="1" applyAlignment="1" applyProtection="1">
      <alignment horizontal="center" vertical="center" wrapText="1"/>
    </xf>
    <xf numFmtId="0" fontId="21" fillId="13" borderId="52" xfId="0" applyFont="1" applyFill="1" applyBorder="1" applyAlignment="1" applyProtection="1">
      <alignment horizontal="center" vertical="center" wrapText="1"/>
    </xf>
    <xf numFmtId="0" fontId="21" fillId="13" borderId="49" xfId="0" applyFont="1" applyFill="1" applyBorder="1" applyAlignment="1" applyProtection="1">
      <alignment horizontal="center" vertical="center" wrapText="1"/>
    </xf>
    <xf numFmtId="0" fontId="21" fillId="13" borderId="82" xfId="0" applyFont="1" applyFill="1" applyBorder="1" applyAlignment="1" applyProtection="1">
      <alignment horizontal="center" vertical="center" wrapText="1"/>
    </xf>
    <xf numFmtId="0" fontId="27" fillId="29" borderId="37" xfId="0" applyFont="1" applyFill="1" applyBorder="1" applyAlignment="1" applyProtection="1">
      <alignment horizontal="left" vertical="center"/>
      <protection locked="0"/>
    </xf>
    <xf numFmtId="0" fontId="27" fillId="29" borderId="29" xfId="0" applyFont="1" applyFill="1" applyBorder="1" applyAlignment="1" applyProtection="1">
      <alignment horizontal="left" vertical="center"/>
      <protection locked="0"/>
    </xf>
    <xf numFmtId="0" fontId="21" fillId="13" borderId="45" xfId="0" applyFont="1" applyFill="1" applyBorder="1" applyAlignment="1" applyProtection="1">
      <alignment horizontal="center" vertical="center" wrapText="1"/>
    </xf>
    <xf numFmtId="0" fontId="21" fillId="13" borderId="48" xfId="0" applyFont="1" applyFill="1" applyBorder="1" applyAlignment="1" applyProtection="1">
      <alignment horizontal="center" vertical="center" wrapText="1"/>
    </xf>
    <xf numFmtId="0" fontId="4" fillId="13" borderId="51" xfId="0" applyFont="1" applyFill="1" applyBorder="1" applyAlignment="1" applyProtection="1">
      <alignment horizontal="left" vertical="center" wrapText="1"/>
    </xf>
    <xf numFmtId="0" fontId="4" fillId="13" borderId="83" xfId="0" applyFont="1" applyFill="1" applyBorder="1" applyAlignment="1" applyProtection="1">
      <alignment horizontal="left" vertical="center" wrapText="1"/>
    </xf>
    <xf numFmtId="4" fontId="27" fillId="29" borderId="38" xfId="0" applyNumberFormat="1" applyFont="1" applyFill="1" applyBorder="1" applyAlignment="1" applyProtection="1">
      <alignment horizontal="center" vertical="center" wrapText="1"/>
      <protection locked="0"/>
    </xf>
    <xf numFmtId="4" fontId="27" fillId="29" borderId="31" xfId="0" applyNumberFormat="1" applyFont="1" applyFill="1" applyBorder="1" applyAlignment="1" applyProtection="1">
      <alignment horizontal="center" vertical="center" wrapText="1"/>
      <protection locked="0"/>
    </xf>
    <xf numFmtId="4" fontId="27" fillId="29" borderId="39" xfId="0" applyNumberFormat="1" applyFont="1" applyFill="1" applyBorder="1" applyAlignment="1" applyProtection="1">
      <alignment horizontal="center" vertical="center" wrapText="1"/>
      <protection locked="0"/>
    </xf>
    <xf numFmtId="4" fontId="27" fillId="29" borderId="33" xfId="0" applyNumberFormat="1" applyFont="1" applyFill="1" applyBorder="1" applyAlignment="1" applyProtection="1">
      <alignment horizontal="center" vertical="center" wrapText="1"/>
      <protection locked="0"/>
    </xf>
    <xf numFmtId="0" fontId="27" fillId="29" borderId="38" xfId="0" applyFont="1" applyFill="1" applyBorder="1" applyAlignment="1" applyProtection="1">
      <alignment horizontal="left" vertical="center"/>
      <protection locked="0"/>
    </xf>
    <xf numFmtId="0" fontId="27" fillId="29" borderId="20" xfId="0" applyFont="1" applyFill="1" applyBorder="1" applyAlignment="1" applyProtection="1">
      <alignment horizontal="left" vertical="center"/>
      <protection locked="0"/>
    </xf>
    <xf numFmtId="0" fontId="2" fillId="13" borderId="0" xfId="0" applyFont="1" applyFill="1" applyBorder="1" applyAlignment="1" applyProtection="1">
      <alignment horizontal="right" vertical="center"/>
    </xf>
    <xf numFmtId="0" fontId="2" fillId="13" borderId="26" xfId="0" applyFont="1" applyFill="1" applyBorder="1" applyAlignment="1" applyProtection="1">
      <alignment horizontal="right" vertical="center"/>
    </xf>
    <xf numFmtId="0" fontId="4" fillId="13" borderId="0" xfId="0" applyFont="1" applyFill="1" applyBorder="1" applyAlignment="1" applyProtection="1">
      <alignment horizontal="left" vertical="center" wrapText="1"/>
    </xf>
    <xf numFmtId="0" fontId="27" fillId="29" borderId="39" xfId="0" applyFont="1" applyFill="1" applyBorder="1" applyAlignment="1" applyProtection="1">
      <alignment horizontal="left" vertical="center"/>
      <protection locked="0"/>
    </xf>
    <xf numFmtId="0" fontId="27" fillId="29" borderId="32" xfId="0" applyFont="1" applyFill="1" applyBorder="1" applyAlignment="1" applyProtection="1">
      <alignment horizontal="left" vertical="center"/>
      <protection locked="0"/>
    </xf>
    <xf numFmtId="0" fontId="5" fillId="13" borderId="0" xfId="0" applyFont="1" applyFill="1" applyBorder="1" applyAlignment="1" applyProtection="1">
      <alignment horizontal="left" vertical="center" wrapText="1"/>
    </xf>
    <xf numFmtId="0" fontId="5" fillId="13" borderId="36" xfId="0" applyFont="1" applyFill="1" applyBorder="1" applyAlignment="1" applyProtection="1">
      <alignment horizontal="left" vertical="top" wrapText="1"/>
    </xf>
    <xf numFmtId="0" fontId="2" fillId="13" borderId="51" xfId="0" applyFont="1" applyFill="1" applyBorder="1" applyAlignment="1" applyProtection="1">
      <alignment horizontal="left" vertical="top" wrapText="1"/>
    </xf>
    <xf numFmtId="0" fontId="2" fillId="13" borderId="83" xfId="0" applyFont="1" applyFill="1" applyBorder="1" applyAlignment="1" applyProtection="1">
      <alignment horizontal="left" vertical="top" wrapText="1"/>
    </xf>
    <xf numFmtId="0" fontId="5" fillId="13" borderId="0" xfId="0" applyFont="1" applyFill="1" applyBorder="1" applyAlignment="1" applyProtection="1">
      <alignment horizontal="left" vertical="top" wrapText="1"/>
    </xf>
    <xf numFmtId="0" fontId="9" fillId="13" borderId="0" xfId="0" applyFont="1" applyFill="1" applyBorder="1" applyAlignment="1" applyProtection="1">
      <alignment horizontal="left" vertical="center" wrapText="1"/>
    </xf>
    <xf numFmtId="0" fontId="3" fillId="22" borderId="0" xfId="0" applyFont="1" applyFill="1" applyBorder="1" applyAlignment="1" applyProtection="1">
      <alignment horizontal="left" vertical="center"/>
    </xf>
    <xf numFmtId="0" fontId="4" fillId="32" borderId="50" xfId="0" applyFont="1" applyFill="1" applyBorder="1" applyAlignment="1" applyProtection="1">
      <alignment horizontal="center" vertical="center" wrapText="1"/>
    </xf>
    <xf numFmtId="0" fontId="2" fillId="32" borderId="45" xfId="0" applyFont="1" applyFill="1" applyBorder="1" applyAlignment="1" applyProtection="1">
      <alignment horizontal="center" vertical="center" wrapText="1"/>
    </xf>
    <xf numFmtId="0" fontId="2" fillId="32" borderId="46" xfId="0" applyFont="1" applyFill="1" applyBorder="1" applyAlignment="1" applyProtection="1">
      <alignment horizontal="center" vertical="center" wrapText="1"/>
    </xf>
    <xf numFmtId="0" fontId="0" fillId="32" borderId="47" xfId="0" applyFill="1" applyBorder="1" applyAlignment="1" applyProtection="1">
      <alignment horizontal="center" vertical="center" wrapText="1"/>
    </xf>
    <xf numFmtId="0" fontId="0" fillId="32" borderId="0" xfId="0" applyFill="1" applyBorder="1" applyAlignment="1" applyProtection="1">
      <alignment horizontal="center" vertical="center" wrapText="1"/>
    </xf>
    <xf numFmtId="0" fontId="0" fillId="32" borderId="44" xfId="0" applyFill="1" applyBorder="1" applyAlignment="1" applyProtection="1">
      <alignment horizontal="center" vertical="center" wrapText="1"/>
    </xf>
    <xf numFmtId="0" fontId="0" fillId="32" borderId="52" xfId="0" applyFill="1" applyBorder="1" applyAlignment="1" applyProtection="1">
      <alignment horizontal="center" vertical="center" wrapText="1"/>
    </xf>
    <xf numFmtId="0" fontId="0" fillId="32" borderId="48" xfId="0" applyFill="1" applyBorder="1" applyAlignment="1" applyProtection="1">
      <alignment horizontal="center" vertical="center" wrapText="1"/>
    </xf>
    <xf numFmtId="0" fontId="0" fillId="32" borderId="49" xfId="0" applyFill="1" applyBorder="1" applyAlignment="1" applyProtection="1">
      <alignment horizontal="center" vertical="center" wrapText="1"/>
    </xf>
    <xf numFmtId="0" fontId="36" fillId="13" borderId="0" xfId="0" applyFont="1" applyFill="1" applyBorder="1" applyAlignment="1" applyProtection="1">
      <alignment horizontal="left" vertical="center" wrapText="1"/>
    </xf>
    <xf numFmtId="0" fontId="36" fillId="13" borderId="36" xfId="0" quotePrefix="1" applyNumberFormat="1" applyFont="1" applyFill="1" applyBorder="1" applyAlignment="1" applyProtection="1">
      <alignment horizontal="right" vertical="top" wrapText="1"/>
    </xf>
    <xf numFmtId="0" fontId="36" fillId="13" borderId="0" xfId="0" quotePrefix="1" applyNumberFormat="1" applyFont="1" applyFill="1" applyBorder="1" applyAlignment="1" applyProtection="1">
      <alignment horizontal="right" vertical="top" wrapText="1"/>
    </xf>
    <xf numFmtId="0" fontId="7" fillId="32" borderId="69" xfId="15" applyFont="1" applyFill="1" applyBorder="1" applyAlignment="1" applyProtection="1">
      <alignment horizontal="center" vertical="top" wrapText="1"/>
    </xf>
  </cellXfs>
  <cellStyles count="24">
    <cellStyle name="5x indented GHG Textfiels" xfId="1"/>
    <cellStyle name="Accent1" xfId="2"/>
    <cellStyle name="Accent2" xfId="3"/>
    <cellStyle name="Accent3" xfId="4"/>
    <cellStyle name="Accent4" xfId="5"/>
    <cellStyle name="Accent5" xfId="6"/>
    <cellStyle name="Accent6" xfId="7"/>
    <cellStyle name="Bad" xfId="8"/>
    <cellStyle name="Check Cell" xfId="9"/>
    <cellStyle name="Good" xfId="10"/>
    <cellStyle name="Heading 1" xfId="11"/>
    <cellStyle name="Heading 2" xfId="12"/>
    <cellStyle name="Heading 3" xfId="13"/>
    <cellStyle name="Heading 4" xfId="14"/>
    <cellStyle name="Hiperłącze" xfId="15" builtinId="8"/>
    <cellStyle name="Linked Cell" xfId="16"/>
    <cellStyle name="Neutral" xfId="17"/>
    <cellStyle name="Normalny" xfId="0" builtinId="0"/>
    <cellStyle name="Note" xfId="18"/>
    <cellStyle name="Procentowy" xfId="19" builtinId="5"/>
    <cellStyle name="Standard 2" xfId="20"/>
    <cellStyle name="Standard_Outline NIMs template 10-09-30" xfId="21"/>
    <cellStyle name="Title" xfId="22"/>
    <cellStyle name="Обычный_CRF2002 (1)" xfId="23"/>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s://eur-lex.europa.eu/eli/dir/2003/87/2018-04-08" TargetMode="External"/><Relationship Id="rId7" Type="http://schemas.openxmlformats.org/officeDocument/2006/relationships/hyperlink" Target="https://ec.europa.eu/clima/eu-action/eu-emissions-trading-system-eu-ets/monitoring-reporting-and-verification-eu-ets-emissions_en" TargetMode="External"/><Relationship Id="rId12" Type="http://schemas.openxmlformats.org/officeDocument/2006/relationships/printerSettings" Target="../printerSettings/printerSettings1.bin"/><Relationship Id="rId2" Type="http://schemas.openxmlformats.org/officeDocument/2006/relationships/hyperlink" Target="http://ec.europa.eu/clima/documentation/ets/docs/decision_benchmarking_15_dec_en.pdf." TargetMode="External"/><Relationship Id="rId1" Type="http://schemas.openxmlformats.org/officeDocument/2006/relationships/hyperlink" Target="https://ec.europa.eu/clima/eu-action/eu-emissions-trading-system-eu-ets/monitoring-reporting-and-verification-eu-ets-emissions_en" TargetMode="External"/><Relationship Id="rId6" Type="http://schemas.openxmlformats.org/officeDocument/2006/relationships/hyperlink" Target="http://eur-lex.europa.eu/en/index.htm" TargetMode="External"/><Relationship Id="rId11" Type="http://schemas.openxmlformats.org/officeDocument/2006/relationships/hyperlink" Target="https://eur-lex.europa.eu/eli/reg_impl/2018/2066/2024-01-01" TargetMode="External"/><Relationship Id="rId5" Type="http://schemas.openxmlformats.org/officeDocument/2006/relationships/hyperlink" Target="https://eur-lex.europa.eu/eli/reg_impl/2018/2066/2021-01-01" TargetMode="External"/><Relationship Id="rId10" Type="http://schemas.openxmlformats.org/officeDocument/2006/relationships/hyperlink" Target="https://ec.europa.eu/clima/eu-action/eu-emissions-trading-system-eu-ets/monitoring-reporting-and-verification-eu-ets-emissions_en" TargetMode="External"/><Relationship Id="rId4" Type="http://schemas.openxmlformats.org/officeDocument/2006/relationships/hyperlink" Target="https://eur-lex.europa.eu/eli/dir/2003/87/2021-01-01" TargetMode="External"/><Relationship Id="rId9" Type="http://schemas.openxmlformats.org/officeDocument/2006/relationships/hyperlink" Target="https://ec.europa.eu/clima/eu-action/eu-emissions-trading-system-eu-e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eur-lex.europa.eu/en/index.htm" TargetMode="External"/><Relationship Id="rId1" Type="http://schemas.openxmlformats.org/officeDocument/2006/relationships/hyperlink" Target="http://www.kobize.p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9" tint="0.59999389629810485"/>
    <pageSetUpPr fitToPage="1"/>
  </sheetPr>
  <dimension ref="A1:M80"/>
  <sheetViews>
    <sheetView tabSelected="1" zoomScaleNormal="100" zoomScaleSheetLayoutView="100" workbookViewId="0">
      <pane ySplit="3" topLeftCell="A4" activePane="bottomLeft" state="frozen"/>
      <selection activeCell="C45" sqref="C45"/>
      <selection pane="bottomLeft" activeCell="B31" sqref="B31:L31"/>
    </sheetView>
  </sheetViews>
  <sheetFormatPr defaultColWidth="11.42578125" defaultRowHeight="12.75" x14ac:dyDescent="0.2"/>
  <cols>
    <col min="1" max="2" width="4.7109375" style="4" customWidth="1"/>
    <col min="3" max="12" width="12.7109375" style="4" customWidth="1"/>
    <col min="13" max="13" width="4.7109375" style="4" customWidth="1"/>
    <col min="14" max="16384" width="11.42578125" style="4"/>
  </cols>
  <sheetData>
    <row r="1" spans="1:13" s="19" customFormat="1" ht="13.5" thickBot="1" x14ac:dyDescent="0.25">
      <c r="A1" s="314"/>
      <c r="B1" s="315"/>
      <c r="C1" s="310" t="str">
        <f>Translations!$B$9</f>
        <v>Obszar nawigacji:</v>
      </c>
      <c r="D1" s="307"/>
      <c r="E1" s="311"/>
      <c r="F1" s="312"/>
      <c r="G1" s="311"/>
      <c r="H1" s="312"/>
      <c r="I1" s="311" t="str">
        <f>Translations!$B$11</f>
        <v>Następna zakładka</v>
      </c>
      <c r="J1" s="312"/>
      <c r="K1" s="306"/>
      <c r="L1" s="307"/>
      <c r="M1" s="1"/>
    </row>
    <row r="2" spans="1:13" s="19" customFormat="1" x14ac:dyDescent="0.2">
      <c r="A2" s="316"/>
      <c r="B2" s="317"/>
      <c r="C2" s="285" t="str">
        <f>Translations!$B$12</f>
        <v>Góra zakładki</v>
      </c>
      <c r="D2" s="284"/>
      <c r="E2" s="284"/>
      <c r="F2" s="284"/>
      <c r="G2" s="284"/>
      <c r="H2" s="284"/>
      <c r="I2" s="284"/>
      <c r="J2" s="284"/>
      <c r="K2" s="286"/>
      <c r="L2" s="287"/>
      <c r="M2" s="1"/>
    </row>
    <row r="3" spans="1:13" s="19" customFormat="1" ht="13.5" thickBot="1" x14ac:dyDescent="0.25">
      <c r="A3" s="318"/>
      <c r="B3" s="319"/>
      <c r="C3" s="285"/>
      <c r="D3" s="284"/>
      <c r="E3" s="284"/>
      <c r="F3" s="284"/>
      <c r="G3" s="284"/>
      <c r="H3" s="284"/>
      <c r="I3" s="284"/>
      <c r="J3" s="284"/>
      <c r="K3" s="320"/>
      <c r="L3" s="321"/>
      <c r="M3" s="1"/>
    </row>
    <row r="4" spans="1:13" s="6" customFormat="1" ht="15.75" customHeight="1" x14ac:dyDescent="0.2">
      <c r="B4" s="48"/>
      <c r="C4" s="98"/>
    </row>
    <row r="5" spans="1:13" ht="18" x14ac:dyDescent="0.2">
      <c r="B5" s="313" t="str">
        <f>Translations!$B$13</f>
        <v>Wytyczne i warunki</v>
      </c>
      <c r="C5" s="313"/>
      <c r="D5" s="313"/>
      <c r="E5" s="313"/>
      <c r="F5" s="313"/>
      <c r="G5" s="313"/>
      <c r="H5" s="313"/>
      <c r="I5" s="313"/>
      <c r="J5" s="313"/>
    </row>
    <row r="6" spans="1:13" x14ac:dyDescent="0.2">
      <c r="B6" s="308"/>
      <c r="C6" s="308"/>
      <c r="D6" s="308"/>
      <c r="E6" s="308"/>
      <c r="F6" s="308"/>
      <c r="G6" s="308"/>
      <c r="H6" s="308"/>
      <c r="I6" s="308"/>
      <c r="J6" s="308"/>
      <c r="K6" s="308"/>
      <c r="L6" s="308"/>
    </row>
    <row r="7" spans="1:13" ht="57.75" customHeight="1" x14ac:dyDescent="0.2">
      <c r="A7" s="61">
        <v>1</v>
      </c>
      <c r="B7" s="268" t="str">
        <f>Translations!$B$48</f>
        <v>Dyrektywa 2003/87/WE (zwana dalej: „dyrektywą EU ETS”) wymaga od prowadzących instalacje objęte unijnym systemem handlu uprawnieniami do emisji gazów cieplarnianych (EU ETS) posiadania ważnego zezwolenia na emisję gazów cieplarnianych wydanego przez właściwy organ oraz monitorowania i raportowania swoich emisji, a także poddawania raportów procesowi weryfikacji zgodnie z artykułem 15 Dyrektywy EU ETS i rozporządzeń na podstawie tego artykułu.</v>
      </c>
      <c r="C7" s="268"/>
      <c r="D7" s="268"/>
      <c r="E7" s="268"/>
      <c r="F7" s="268"/>
      <c r="G7" s="268"/>
      <c r="H7" s="268"/>
      <c r="I7" s="268"/>
      <c r="J7" s="268"/>
      <c r="K7" s="268"/>
      <c r="L7" s="268"/>
      <c r="M7" s="146"/>
    </row>
    <row r="8" spans="1:13" ht="12.75" customHeight="1" x14ac:dyDescent="0.2">
      <c r="A8" s="61"/>
      <c r="B8" s="268" t="str">
        <f>Translations!$B$14</f>
        <v xml:space="preserve">Tekst Dyrektywy można pobrać z poniższego źródła: </v>
      </c>
      <c r="C8" s="268"/>
      <c r="D8" s="268"/>
      <c r="E8" s="268"/>
      <c r="F8" s="268"/>
      <c r="G8" s="268"/>
      <c r="H8" s="268"/>
      <c r="I8" s="268"/>
      <c r="J8" s="268"/>
      <c r="K8" s="268"/>
      <c r="L8" s="268"/>
    </row>
    <row r="9" spans="1:13" ht="12.75" customHeight="1" x14ac:dyDescent="0.2">
      <c r="A9" s="62"/>
      <c r="B9" s="298" t="s">
        <v>261</v>
      </c>
      <c r="C9" s="298"/>
      <c r="D9" s="298"/>
      <c r="E9" s="298"/>
      <c r="F9" s="298"/>
      <c r="G9" s="298"/>
      <c r="H9" s="298"/>
      <c r="I9" s="298"/>
      <c r="J9" s="298"/>
      <c r="K9" s="298"/>
      <c r="L9" s="299"/>
    </row>
    <row r="10" spans="1:13" ht="5.0999999999999996" customHeight="1" x14ac:dyDescent="0.2">
      <c r="A10" s="62"/>
      <c r="B10" s="76"/>
      <c r="C10" s="76"/>
      <c r="D10" s="76"/>
      <c r="E10" s="76"/>
      <c r="F10" s="76"/>
      <c r="G10" s="76"/>
      <c r="H10" s="76"/>
      <c r="I10" s="76"/>
      <c r="J10" s="76"/>
      <c r="K10" s="76"/>
      <c r="L10" s="93"/>
    </row>
    <row r="11" spans="1:13" ht="26.25" customHeight="1" x14ac:dyDescent="0.2">
      <c r="A11" s="61">
        <v>2</v>
      </c>
      <c r="B11" s="268" t="str">
        <f>Translations!$B$98</f>
        <v>Rozporządzenie o monitorowaniu i raportowaniu (Rozporządzenie Komisji (EU) Nr 2018/2066 z 19 grudnia 2018 r. ze zm, nazywane dalej jako "MRR"), definiuje dodatkowe wymogi związane z monitorowaniem i raportowaniem. Rozporządzenie MRR można pobrać z następującego źródła:</v>
      </c>
      <c r="C11" s="268"/>
      <c r="D11" s="268"/>
      <c r="E11" s="268"/>
      <c r="F11" s="268"/>
      <c r="G11" s="268"/>
      <c r="H11" s="268"/>
      <c r="I11" s="268"/>
      <c r="J11" s="268"/>
      <c r="K11" s="268"/>
      <c r="L11" s="268"/>
    </row>
    <row r="12" spans="1:13" ht="12.75" customHeight="1" x14ac:dyDescent="0.2">
      <c r="A12" s="61"/>
      <c r="B12" s="309" t="s">
        <v>266</v>
      </c>
      <c r="C12" s="309"/>
      <c r="D12" s="309"/>
      <c r="E12" s="309"/>
      <c r="F12" s="309"/>
      <c r="G12" s="309"/>
      <c r="H12" s="309"/>
      <c r="I12" s="309"/>
      <c r="J12" s="309"/>
      <c r="K12" s="309"/>
      <c r="L12" s="309"/>
    </row>
    <row r="13" spans="1:13" ht="5.0999999999999996" customHeight="1" x14ac:dyDescent="0.2">
      <c r="A13" s="61"/>
      <c r="B13" s="76"/>
      <c r="C13" s="76"/>
      <c r="D13" s="76"/>
      <c r="E13" s="76"/>
      <c r="F13" s="76"/>
      <c r="G13" s="76"/>
      <c r="H13" s="76"/>
      <c r="I13" s="76"/>
      <c r="J13" s="76"/>
      <c r="K13" s="76"/>
      <c r="L13" s="93"/>
    </row>
    <row r="14" spans="1:13" ht="25.5" customHeight="1" x14ac:dyDescent="0.2">
      <c r="A14" s="61">
        <v>3</v>
      </c>
      <c r="B14" s="288" t="str">
        <f>Translations!$B$49</f>
        <v>Ten plik stanowi narzędzie przygotowane przez służby KE w celu harmonizacji w wyznaczaniu nieracjonanych kosztów zgodnie z artykułem 18 rozporządzenia MRR.</v>
      </c>
      <c r="C14" s="288"/>
      <c r="D14" s="288"/>
      <c r="E14" s="288"/>
      <c r="F14" s="288"/>
      <c r="G14" s="288"/>
      <c r="H14" s="288"/>
      <c r="I14" s="288"/>
      <c r="J14" s="288"/>
      <c r="K14" s="288"/>
      <c r="L14" s="288"/>
    </row>
    <row r="15" spans="1:13" ht="12.75" customHeight="1" x14ac:dyDescent="0.2">
      <c r="A15" s="61"/>
      <c r="B15" s="147"/>
      <c r="C15" s="144"/>
      <c r="D15" s="144"/>
      <c r="E15" s="144"/>
      <c r="F15" s="144"/>
      <c r="G15" s="144"/>
      <c r="H15" s="144"/>
      <c r="I15" s="144"/>
      <c r="J15" s="144"/>
      <c r="K15" s="144"/>
      <c r="L15" s="144"/>
      <c r="M15" s="146"/>
    </row>
    <row r="16" spans="1:13" ht="38.25" customHeight="1" x14ac:dyDescent="0.2">
      <c r="A16" s="61"/>
      <c r="B16" s="300" t="str">
        <f>Translations!$B$99</f>
        <v>To jest finalna wersja narzędzia do obliczania nieracjonalnych kosztów, uaktualniona dla IV okresu EU ETS, datowana na 3 maja 2024.</v>
      </c>
      <c r="C16" s="301"/>
      <c r="D16" s="301"/>
      <c r="E16" s="301"/>
      <c r="F16" s="301"/>
      <c r="G16" s="301"/>
      <c r="H16" s="301"/>
      <c r="I16" s="301"/>
      <c r="J16" s="301"/>
      <c r="K16" s="301"/>
      <c r="L16" s="302"/>
    </row>
    <row r="17" spans="1:12" ht="12.75" customHeight="1" x14ac:dyDescent="0.2">
      <c r="A17" s="61"/>
      <c r="B17" s="268"/>
      <c r="C17" s="268"/>
      <c r="D17" s="268"/>
      <c r="E17" s="268"/>
      <c r="F17" s="268"/>
      <c r="G17" s="268"/>
      <c r="H17" s="268"/>
      <c r="I17" s="268"/>
      <c r="J17" s="268"/>
      <c r="K17" s="268"/>
      <c r="L17" s="268"/>
    </row>
    <row r="18" spans="1:12" ht="12.75" customHeight="1" x14ac:dyDescent="0.2">
      <c r="A18" s="61">
        <v>4</v>
      </c>
      <c r="B18" s="268" t="str">
        <f>Translations!$B$18</f>
        <v>Wszystkie przewodniki KE dotyczące Rozporządzenia o monitorowaniu i raportowaniu można pobrać z poniższego źródła:</v>
      </c>
      <c r="C18" s="268"/>
      <c r="D18" s="268"/>
      <c r="E18" s="268"/>
      <c r="F18" s="268"/>
      <c r="G18" s="268"/>
      <c r="H18" s="268"/>
      <c r="I18" s="268"/>
      <c r="J18" s="268"/>
      <c r="K18" s="268"/>
      <c r="L18" s="268"/>
    </row>
    <row r="19" spans="1:12" ht="12.75" customHeight="1" x14ac:dyDescent="0.2">
      <c r="A19" s="61"/>
      <c r="B19" s="298" t="s">
        <v>264</v>
      </c>
      <c r="C19" s="298"/>
      <c r="D19" s="298"/>
      <c r="E19" s="298"/>
      <c r="F19" s="298"/>
      <c r="G19" s="298"/>
      <c r="H19" s="298"/>
      <c r="I19" s="298"/>
      <c r="J19" s="298"/>
      <c r="K19" s="298"/>
      <c r="L19" s="299"/>
    </row>
    <row r="21" spans="1:12" ht="15" x14ac:dyDescent="0.2">
      <c r="A21" s="61">
        <v>5</v>
      </c>
      <c r="B21" s="303" t="str">
        <f>Translations!$B$20</f>
        <v>Źródła informacji:</v>
      </c>
      <c r="C21" s="303"/>
      <c r="D21" s="303"/>
      <c r="E21" s="303"/>
      <c r="F21" s="303"/>
      <c r="G21" s="303"/>
      <c r="H21" s="303"/>
      <c r="I21" s="303"/>
      <c r="J21" s="303"/>
      <c r="K21" s="303"/>
      <c r="L21" s="303"/>
    </row>
    <row r="22" spans="1:12" x14ac:dyDescent="0.2">
      <c r="A22" s="61"/>
      <c r="B22" s="65" t="str">
        <f>Translations!$B$21</f>
        <v>Strony internetowe UE:</v>
      </c>
      <c r="C22" s="63"/>
      <c r="D22" s="63"/>
      <c r="E22" s="63"/>
      <c r="F22" s="63"/>
      <c r="G22" s="63"/>
      <c r="H22" s="63"/>
      <c r="I22" s="63"/>
      <c r="J22" s="63"/>
      <c r="K22" s="63"/>
      <c r="L22" s="64"/>
    </row>
    <row r="23" spans="1:12" x14ac:dyDescent="0.2">
      <c r="A23" s="61"/>
      <c r="B23" s="63" t="str">
        <f>Translations!$B$22</f>
        <v>Legislacja UE:</v>
      </c>
      <c r="C23" s="63"/>
      <c r="D23" s="304" t="s">
        <v>7</v>
      </c>
      <c r="E23" s="304"/>
      <c r="F23" s="304"/>
      <c r="G23" s="304"/>
      <c r="H23" s="304"/>
      <c r="I23" s="304"/>
      <c r="J23" s="63"/>
      <c r="K23" s="63"/>
      <c r="L23" s="64"/>
    </row>
    <row r="24" spans="1:12" x14ac:dyDescent="0.2">
      <c r="A24" s="61"/>
      <c r="B24" s="63" t="str">
        <f>Translations!$B$24</f>
        <v>Ogólne informacje o EU ETS</v>
      </c>
      <c r="C24" s="63"/>
      <c r="D24" s="304" t="s">
        <v>364</v>
      </c>
      <c r="E24" s="304"/>
      <c r="F24" s="304"/>
      <c r="G24" s="304"/>
      <c r="H24" s="304"/>
      <c r="I24" s="304"/>
      <c r="J24" s="63"/>
      <c r="K24" s="63"/>
      <c r="L24" s="64"/>
    </row>
    <row r="25" spans="1:12" x14ac:dyDescent="0.2">
      <c r="A25" s="61"/>
      <c r="B25" s="63" t="str">
        <f>Translations!$B$26</f>
        <v>Monitorowanie i raportowanie w EU ETS</v>
      </c>
      <c r="C25" s="63"/>
      <c r="D25" s="63"/>
      <c r="E25" s="63"/>
      <c r="F25" s="63"/>
      <c r="G25" s="63"/>
      <c r="H25" s="63"/>
      <c r="I25" s="63"/>
      <c r="J25" s="63"/>
      <c r="K25" s="63"/>
      <c r="L25" s="64"/>
    </row>
    <row r="26" spans="1:12" x14ac:dyDescent="0.2">
      <c r="A26" s="61"/>
      <c r="B26" s="63"/>
      <c r="C26" s="63"/>
      <c r="D26" s="299" t="s">
        <v>264</v>
      </c>
      <c r="E26" s="305"/>
      <c r="F26" s="305"/>
      <c r="G26" s="305"/>
      <c r="H26" s="305"/>
      <c r="I26" s="305"/>
      <c r="J26" s="305"/>
      <c r="K26" s="305"/>
      <c r="L26" s="305"/>
    </row>
    <row r="27" spans="1:12" x14ac:dyDescent="0.2">
      <c r="B27" s="65" t="str">
        <f>Translations!$B$27</f>
        <v>Inne strony internetowe:</v>
      </c>
    </row>
    <row r="28" spans="1:12" ht="28.5" customHeight="1" x14ac:dyDescent="0.2">
      <c r="B28" s="257" t="str">
        <f>Translations!$B$28</f>
        <v>www.kobize.pl
www.gov.pl/web/klimat</v>
      </c>
      <c r="C28" s="258"/>
      <c r="D28" s="258"/>
      <c r="E28" s="258"/>
      <c r="F28" s="258"/>
      <c r="G28" s="258"/>
      <c r="H28" s="258"/>
      <c r="I28" s="258"/>
      <c r="J28" s="258"/>
      <c r="K28" s="258"/>
      <c r="L28" s="258"/>
    </row>
    <row r="29" spans="1:12" hidden="1" x14ac:dyDescent="0.2">
      <c r="B29" s="257"/>
      <c r="C29" s="258"/>
      <c r="D29" s="258"/>
      <c r="E29" s="258"/>
      <c r="F29" s="258"/>
      <c r="G29" s="258"/>
      <c r="H29" s="258"/>
      <c r="I29" s="258"/>
      <c r="J29" s="258"/>
      <c r="K29" s="258"/>
      <c r="L29" s="258"/>
    </row>
    <row r="30" spans="1:12" x14ac:dyDescent="0.2">
      <c r="B30" s="65" t="str">
        <f>Translations!$B$29</f>
        <v>Helpdesk:</v>
      </c>
      <c r="C30" s="68"/>
      <c r="D30" s="68"/>
      <c r="E30" s="68"/>
      <c r="F30" s="68"/>
      <c r="G30" s="68"/>
      <c r="H30" s="68"/>
      <c r="I30" s="68"/>
      <c r="J30" s="68"/>
      <c r="K30" s="68"/>
      <c r="L30" s="69"/>
    </row>
    <row r="31" spans="1:12" ht="44.25" customHeight="1" x14ac:dyDescent="0.2">
      <c r="B31" s="257" t="str">
        <f>Translations!$B$30</f>
        <v>Pomoc techniczną udziela Zespoł Monitorowania i Weryfikacji Emisji KOBiZE:
Nr tel.: +48 22 56 96 525 do 529, 564, 567, 568, 581, 595.
Email: plany_monitorowania@kobize.pl</v>
      </c>
      <c r="C31" s="258"/>
      <c r="D31" s="258"/>
      <c r="E31" s="258"/>
      <c r="F31" s="258"/>
      <c r="G31" s="258"/>
      <c r="H31" s="258"/>
      <c r="I31" s="258"/>
      <c r="J31" s="258"/>
      <c r="K31" s="258"/>
      <c r="L31" s="258"/>
    </row>
    <row r="32" spans="1:12" ht="1.5" customHeight="1" x14ac:dyDescent="0.2">
      <c r="B32" s="257"/>
      <c r="C32" s="258"/>
      <c r="D32" s="258"/>
      <c r="E32" s="258"/>
      <c r="F32" s="258"/>
      <c r="G32" s="258"/>
      <c r="H32" s="258"/>
      <c r="I32" s="258"/>
      <c r="J32" s="258"/>
      <c r="K32" s="258"/>
      <c r="L32" s="258"/>
    </row>
    <row r="33" spans="1:12" ht="14.25" customHeight="1" x14ac:dyDescent="0.2"/>
    <row r="34" spans="1:12" ht="15.75" customHeight="1" x14ac:dyDescent="0.2">
      <c r="A34" s="193">
        <v>6</v>
      </c>
      <c r="B34" s="259" t="str">
        <f>Translations!$B$31</f>
        <v>Jak korzystać z tego formularza:</v>
      </c>
      <c r="C34" s="259"/>
      <c r="D34" s="259"/>
      <c r="E34" s="259"/>
      <c r="F34" s="259"/>
      <c r="G34" s="259"/>
      <c r="H34" s="259"/>
      <c r="I34" s="259"/>
      <c r="J34" s="259"/>
      <c r="K34" s="259"/>
      <c r="L34" s="259"/>
    </row>
    <row r="35" spans="1:12" ht="51" customHeight="1" x14ac:dyDescent="0.2">
      <c r="A35" s="61"/>
      <c r="B35" s="278" t="str">
        <f>Translations!$B$43</f>
        <v>Dla zabezpieczenia formuł przed przypadkowymi zmianami, które zwykle prowadzą do błędnych i mylących wyników, ogromne znaczenie ma to, aby NIE UŻYWAĆ funkcji KOPIUJ I WKLEJ.
Aby przenieść dane, należy najpierw skopiować je i wkleić, a następnie usunąć niepotrzebne dane w poprzednim (nieprawidłowym) miejscu.</v>
      </c>
      <c r="C35" s="279"/>
      <c r="D35" s="279"/>
      <c r="E35" s="279"/>
      <c r="F35" s="279"/>
      <c r="G35" s="279"/>
      <c r="H35" s="279"/>
      <c r="I35" s="279"/>
      <c r="J35" s="279"/>
      <c r="K35" s="279"/>
      <c r="L35" s="280"/>
    </row>
    <row r="36" spans="1:12" x14ac:dyDescent="0.2">
      <c r="A36" s="61"/>
      <c r="B36" s="281" t="str">
        <f>Translations!$B$32</f>
        <v>Legenda kolorów i czcionki:</v>
      </c>
      <c r="C36" s="281"/>
      <c r="D36" s="281"/>
      <c r="E36" s="281"/>
      <c r="F36" s="281"/>
      <c r="G36" s="281"/>
      <c r="H36" s="281"/>
      <c r="I36" s="281"/>
      <c r="J36" s="281"/>
      <c r="K36" s="281"/>
      <c r="L36" s="282"/>
    </row>
    <row r="37" spans="1:12" x14ac:dyDescent="0.2">
      <c r="C37" s="280" t="str">
        <f>Translations!$B$33</f>
        <v>Czarny tekst pogrubiony:</v>
      </c>
      <c r="D37" s="283"/>
      <c r="E37" s="268" t="str">
        <f>Translations!$B$34</f>
        <v>Jest to tekst podany w formularzu Komisji. Należy go zachować bez zmian.</v>
      </c>
      <c r="F37" s="268"/>
      <c r="G37" s="268"/>
      <c r="H37" s="268"/>
      <c r="I37" s="268"/>
      <c r="J37" s="268"/>
      <c r="K37" s="268"/>
      <c r="L37" s="269"/>
    </row>
    <row r="38" spans="1:12" x14ac:dyDescent="0.2">
      <c r="C38" s="274" t="str">
        <f>Translations!$B$35</f>
        <v>Mniejszy tekst kursywą:</v>
      </c>
      <c r="D38" s="274"/>
      <c r="E38" s="268" t="str">
        <f>Translations!$B$36</f>
        <v>Ten tekst zawiera dodatkowe wyjaśnienia. Państwa członkowskie mogą dodawać dodatkowe wyjaśnienia w wersjach formularza dotyczących poszczególnych państw.</v>
      </c>
      <c r="F38" s="268"/>
      <c r="G38" s="268"/>
      <c r="H38" s="268"/>
      <c r="I38" s="268"/>
      <c r="J38" s="268"/>
      <c r="K38" s="268"/>
      <c r="L38" s="269"/>
    </row>
    <row r="39" spans="1:12" ht="30" customHeight="1" x14ac:dyDescent="0.2">
      <c r="C39" s="270"/>
      <c r="D39" s="271"/>
      <c r="E39" s="269" t="str">
        <f>Translations!$B$37</f>
        <v>Żółte pola oznaczają dane, które należy wprowadzić opcjonalnie.</v>
      </c>
      <c r="F39" s="264"/>
      <c r="G39" s="264"/>
      <c r="H39" s="264"/>
      <c r="I39" s="264"/>
      <c r="J39" s="264"/>
      <c r="K39" s="264"/>
      <c r="L39" s="264"/>
    </row>
    <row r="40" spans="1:12" ht="30" customHeight="1" x14ac:dyDescent="0.2">
      <c r="C40" s="272"/>
      <c r="D40" s="273"/>
      <c r="E40" s="269" t="str">
        <f>Translations!$B$38</f>
        <v>W zielonych polach wyświetlane są automatycznie obliczone wyniki. Czerwony tekst oznacza komunikaty o błędach (brak danych itp.).</v>
      </c>
      <c r="F40" s="264"/>
      <c r="G40" s="264"/>
      <c r="H40" s="264"/>
      <c r="I40" s="264"/>
      <c r="J40" s="264"/>
      <c r="K40" s="264"/>
      <c r="L40" s="264"/>
    </row>
    <row r="41" spans="1:12" ht="30" customHeight="1" x14ac:dyDescent="0.2">
      <c r="C41" s="277"/>
      <c r="D41" s="273"/>
      <c r="E41" s="269" t="str">
        <f>Translations!$B$39</f>
        <v xml:space="preserve">Zakreskowane pola wskazują na to, że wprowadzenie danych w innym polu sprawiło, że wprowadzenie danych w tych polach nie jest potrzebne </v>
      </c>
      <c r="F41" s="268"/>
      <c r="G41" s="268"/>
      <c r="H41" s="268"/>
      <c r="I41" s="268"/>
      <c r="J41" s="268"/>
      <c r="K41" s="268"/>
      <c r="L41" s="269"/>
    </row>
    <row r="42" spans="1:12" ht="30" customHeight="1" x14ac:dyDescent="0.2">
      <c r="C42" s="275"/>
      <c r="D42" s="275"/>
      <c r="E42" s="268" t="str">
        <f>Translations!$B$40</f>
        <v>Szare pola powinny zostać wypełnione przez państwa członkowskie przed opublikowaniem wersji formularza dostosowanej do ich potrzeb.</v>
      </c>
      <c r="F42" s="264"/>
      <c r="G42" s="264"/>
      <c r="H42" s="264"/>
      <c r="I42" s="264"/>
      <c r="J42" s="264"/>
      <c r="K42" s="264"/>
      <c r="L42" s="264"/>
    </row>
    <row r="43" spans="1:12" ht="30" customHeight="1" x14ac:dyDescent="0.2">
      <c r="C43" s="276"/>
      <c r="D43" s="276"/>
      <c r="E43" s="268" t="str">
        <f>Translations!$B$41</f>
        <v>Pola jasnoszare zawierają elementy nawigacyjne i hiperłącza.</v>
      </c>
      <c r="F43" s="264"/>
      <c r="G43" s="264"/>
      <c r="H43" s="264"/>
      <c r="I43" s="264"/>
      <c r="J43" s="264"/>
      <c r="K43" s="264"/>
      <c r="L43" s="264"/>
    </row>
    <row r="45" spans="1:12" ht="51" customHeight="1" x14ac:dyDescent="0.2">
      <c r="A45" s="61">
        <v>7</v>
      </c>
      <c r="B45" s="263" t="str">
        <f>Translations!$B$42</f>
        <v>Z wyjątkiem żółtych pól niniejszy formularz został zabezpieczony przed wprowadzaniem danych. Ze względu na przejrzystość nie ustawiono jednak hasła. Pozwala to na oglądanie wszystkich formuł. W przypadku korzystania z niniejszego pliku w celu wprowadzania danych zaleca się zachowanie zabezpieczeń. Arkusze powinny być niezabezpieczone wyłącznie przy sprawdzaniu poprawności formuł. Zaleca się wykonanie tej czynności w osobnym pliku.</v>
      </c>
      <c r="C45" s="264"/>
      <c r="D45" s="264"/>
      <c r="E45" s="264"/>
      <c r="F45" s="264"/>
      <c r="G45" s="264"/>
      <c r="H45" s="264"/>
      <c r="I45" s="264"/>
      <c r="J45" s="264"/>
      <c r="K45" s="264"/>
      <c r="L45" s="264"/>
    </row>
    <row r="46" spans="1:12" ht="51" customHeight="1" x14ac:dyDescent="0.2">
      <c r="A46" s="61">
        <v>8</v>
      </c>
      <c r="B46" s="263" t="str">
        <f>Translations!$B$44</f>
        <v>Pola danych nie zostały zoptymalizowane pod kątem określonych formatów liczbowych i innych. Ochrona arkusza została jednak ograniczona, tak aby umożliwić korzystanie z własnych formatów. W szczególności można określić liczbę wyświetlanych miejsc po przecinku. Liczba miejsc jest w zasadzie niezależna od precyzji obliczeń. Zasadniczo opcja „Dokładność jak wyświetlono” w programie MS Excel powinna być wyłączona. Więcej szczegółów na ten temat można znaleźć w funkcji „Pomoc” programu MS Excel</v>
      </c>
      <c r="C46" s="264"/>
      <c r="D46" s="264"/>
      <c r="E46" s="264"/>
      <c r="F46" s="264"/>
      <c r="G46" s="264"/>
      <c r="H46" s="264"/>
      <c r="I46" s="264"/>
      <c r="J46" s="264"/>
      <c r="K46" s="264"/>
      <c r="L46" s="264"/>
    </row>
    <row r="47" spans="1:12" ht="4.9000000000000004" customHeight="1" thickBot="1" x14ac:dyDescent="0.25">
      <c r="A47" s="8"/>
      <c r="B47" s="265"/>
      <c r="C47" s="266"/>
      <c r="D47" s="266"/>
      <c r="E47" s="266"/>
      <c r="F47" s="266"/>
      <c r="G47" s="266"/>
      <c r="H47" s="266"/>
      <c r="I47" s="266"/>
      <c r="J47" s="266"/>
      <c r="K47" s="266"/>
      <c r="L47" s="7"/>
    </row>
    <row r="48" spans="1:12" ht="89.25" customHeight="1" thickBot="1" x14ac:dyDescent="0.25">
      <c r="A48" s="61">
        <v>9</v>
      </c>
      <c r="B48" s="260" t="str">
        <f>Translations!$B$45</f>
        <v>ZRZECZENIE SIĘ ODPOWIEDZIALNOŚCI: Wszystkie formuły opracowano starannie i dokładnie, jednak nie można całkowicie wykluczyć błędów.
Jak wspomniano powyżej, dla celów sprawdzania poprawności obliczeń zapewniono pełną przejrzystość. Autorzy niniejszego pliku i Komisja Europejska nie ponoszą odpowiedzialności za ewentualne szkody wynikłe z nieprawidłowych lub mylących wyników uzyskanych obliczeń. 
Pełną odpowiedzialność za przekazanie właściwemu organowi prawidłowych danych ponosi użytkownik niniejszego pliku (tj. prowadzący instalację w ramach EU ETS).</v>
      </c>
      <c r="C48" s="261"/>
      <c r="D48" s="261"/>
      <c r="E48" s="261"/>
      <c r="F48" s="261"/>
      <c r="G48" s="261"/>
      <c r="H48" s="261"/>
      <c r="I48" s="261"/>
      <c r="J48" s="261"/>
      <c r="K48" s="261"/>
      <c r="L48" s="262"/>
    </row>
    <row r="50" spans="1:12" ht="15.75" x14ac:dyDescent="0.2">
      <c r="A50" s="61">
        <v>10</v>
      </c>
      <c r="B50" s="259" t="str">
        <f>Translations!$B$46</f>
        <v>Poniżej podano wytyczne dotyczące poszczególnych państw członkowskich:</v>
      </c>
      <c r="C50" s="259"/>
      <c r="D50" s="259"/>
      <c r="E50" s="259"/>
      <c r="F50" s="259"/>
      <c r="G50" s="259"/>
      <c r="H50" s="259"/>
      <c r="I50" s="259"/>
      <c r="J50" s="259"/>
      <c r="K50" s="259"/>
      <c r="L50" s="259"/>
    </row>
    <row r="51" spans="1:12" ht="35.25" customHeight="1" x14ac:dyDescent="0.2">
      <c r="B51" s="267" t="s">
        <v>363</v>
      </c>
      <c r="C51" s="267"/>
      <c r="D51" s="267"/>
      <c r="E51" s="267"/>
      <c r="F51" s="267"/>
      <c r="G51" s="267"/>
      <c r="H51" s="267"/>
      <c r="I51" s="267"/>
      <c r="J51" s="267"/>
      <c r="K51" s="267"/>
      <c r="L51" s="267"/>
    </row>
    <row r="52" spans="1:12" x14ac:dyDescent="0.2">
      <c r="B52" s="257"/>
      <c r="C52" s="258"/>
      <c r="D52" s="258"/>
      <c r="E52" s="258"/>
      <c r="F52" s="258"/>
      <c r="G52" s="258"/>
      <c r="H52" s="258"/>
      <c r="I52" s="258"/>
      <c r="J52" s="258"/>
      <c r="K52" s="258"/>
      <c r="L52" s="258"/>
    </row>
    <row r="53" spans="1:12" x14ac:dyDescent="0.2">
      <c r="B53" s="257"/>
      <c r="C53" s="258"/>
      <c r="D53" s="258"/>
      <c r="E53" s="258"/>
      <c r="F53" s="258"/>
      <c r="G53" s="258"/>
      <c r="H53" s="258"/>
      <c r="I53" s="258"/>
      <c r="J53" s="258"/>
      <c r="K53" s="258"/>
      <c r="L53" s="258"/>
    </row>
    <row r="54" spans="1:12" x14ac:dyDescent="0.2">
      <c r="B54" s="257"/>
      <c r="C54" s="258"/>
      <c r="D54" s="258"/>
      <c r="E54" s="258"/>
      <c r="F54" s="258"/>
      <c r="G54" s="258"/>
      <c r="H54" s="258"/>
      <c r="I54" s="258"/>
      <c r="J54" s="258"/>
      <c r="K54" s="258"/>
      <c r="L54" s="258"/>
    </row>
    <row r="55" spans="1:12" x14ac:dyDescent="0.2">
      <c r="B55" s="257"/>
      <c r="C55" s="258"/>
      <c r="D55" s="258"/>
      <c r="E55" s="258"/>
      <c r="F55" s="258"/>
      <c r="G55" s="258"/>
      <c r="H55" s="258"/>
      <c r="I55" s="258"/>
      <c r="J55" s="258"/>
      <c r="K55" s="258"/>
      <c r="L55" s="258"/>
    </row>
    <row r="56" spans="1:12" x14ac:dyDescent="0.2">
      <c r="B56" s="257"/>
      <c r="C56" s="258"/>
      <c r="D56" s="258"/>
      <c r="E56" s="258"/>
      <c r="F56" s="258"/>
      <c r="G56" s="258"/>
      <c r="H56" s="258"/>
      <c r="I56" s="258"/>
      <c r="J56" s="258"/>
      <c r="K56" s="258"/>
      <c r="L56" s="258"/>
    </row>
    <row r="57" spans="1:12" x14ac:dyDescent="0.2">
      <c r="B57" s="257"/>
      <c r="C57" s="258"/>
      <c r="D57" s="258"/>
      <c r="E57" s="258"/>
      <c r="F57" s="258"/>
      <c r="G57" s="258"/>
      <c r="H57" s="258"/>
      <c r="I57" s="258"/>
      <c r="J57" s="258"/>
      <c r="K57" s="258"/>
      <c r="L57" s="258"/>
    </row>
    <row r="58" spans="1:12" x14ac:dyDescent="0.2">
      <c r="B58" s="257"/>
      <c r="C58" s="258"/>
      <c r="D58" s="258"/>
      <c r="E58" s="258"/>
      <c r="F58" s="258"/>
      <c r="G58" s="258"/>
      <c r="H58" s="258"/>
      <c r="I58" s="258"/>
      <c r="J58" s="258"/>
      <c r="K58" s="258"/>
      <c r="L58" s="258"/>
    </row>
    <row r="59" spans="1:12" x14ac:dyDescent="0.2">
      <c r="B59" s="257"/>
      <c r="C59" s="258"/>
      <c r="D59" s="258"/>
      <c r="E59" s="258"/>
      <c r="F59" s="258"/>
      <c r="G59" s="258"/>
      <c r="H59" s="258"/>
      <c r="I59" s="258"/>
      <c r="J59" s="258"/>
      <c r="K59" s="258"/>
      <c r="L59" s="258"/>
    </row>
    <row r="60" spans="1:12" x14ac:dyDescent="0.2">
      <c r="B60" s="257"/>
      <c r="C60" s="258"/>
      <c r="D60" s="258"/>
      <c r="E60" s="258"/>
      <c r="F60" s="258"/>
      <c r="G60" s="258"/>
      <c r="H60" s="258"/>
      <c r="I60" s="258"/>
      <c r="J60" s="258"/>
      <c r="K60" s="258"/>
      <c r="L60" s="258"/>
    </row>
    <row r="61" spans="1:12" x14ac:dyDescent="0.2">
      <c r="B61" s="257"/>
      <c r="C61" s="258"/>
      <c r="D61" s="258"/>
      <c r="E61" s="258"/>
      <c r="F61" s="258"/>
      <c r="G61" s="258"/>
      <c r="H61" s="258"/>
      <c r="I61" s="258"/>
      <c r="J61" s="258"/>
      <c r="K61" s="258"/>
      <c r="L61" s="258"/>
    </row>
    <row r="62" spans="1:12" x14ac:dyDescent="0.2">
      <c r="B62" s="257"/>
      <c r="C62" s="258"/>
      <c r="D62" s="258"/>
      <c r="E62" s="258"/>
      <c r="F62" s="258"/>
      <c r="G62" s="258"/>
      <c r="H62" s="258"/>
      <c r="I62" s="258"/>
      <c r="J62" s="258"/>
      <c r="K62" s="258"/>
      <c r="L62" s="258"/>
    </row>
    <row r="63" spans="1:12" x14ac:dyDescent="0.2">
      <c r="B63" s="257"/>
      <c r="C63" s="258"/>
      <c r="D63" s="258"/>
      <c r="E63" s="258"/>
      <c r="F63" s="258"/>
      <c r="G63" s="258"/>
      <c r="H63" s="258"/>
      <c r="I63" s="258"/>
      <c r="J63" s="258"/>
      <c r="K63" s="258"/>
      <c r="L63" s="258"/>
    </row>
    <row r="64" spans="1:12" x14ac:dyDescent="0.2">
      <c r="B64" s="257"/>
      <c r="C64" s="258"/>
      <c r="D64" s="258"/>
      <c r="E64" s="258"/>
      <c r="F64" s="258"/>
      <c r="G64" s="258"/>
      <c r="H64" s="258"/>
      <c r="I64" s="258"/>
      <c r="J64" s="258"/>
      <c r="K64" s="258"/>
      <c r="L64" s="258"/>
    </row>
    <row r="65" spans="1:12" x14ac:dyDescent="0.2">
      <c r="B65" s="257"/>
      <c r="C65" s="258"/>
      <c r="D65" s="258"/>
      <c r="E65" s="258"/>
      <c r="F65" s="258"/>
      <c r="G65" s="258"/>
      <c r="H65" s="258"/>
      <c r="I65" s="258"/>
      <c r="J65" s="258"/>
      <c r="K65" s="258"/>
      <c r="L65" s="258"/>
    </row>
    <row r="66" spans="1:12" x14ac:dyDescent="0.2">
      <c r="B66" s="257"/>
      <c r="C66" s="258"/>
      <c r="D66" s="258"/>
      <c r="E66" s="258"/>
      <c r="F66" s="258"/>
      <c r="G66" s="258"/>
      <c r="H66" s="258"/>
      <c r="I66" s="258"/>
      <c r="J66" s="258"/>
      <c r="K66" s="258"/>
      <c r="L66" s="258"/>
    </row>
    <row r="67" spans="1:12" x14ac:dyDescent="0.2">
      <c r="B67" s="257"/>
      <c r="C67" s="258"/>
      <c r="D67" s="258"/>
      <c r="E67" s="258"/>
      <c r="F67" s="258"/>
      <c r="G67" s="258"/>
      <c r="H67" s="258"/>
      <c r="I67" s="258"/>
      <c r="J67" s="258"/>
      <c r="K67" s="258"/>
      <c r="L67" s="258"/>
    </row>
    <row r="68" spans="1:12" x14ac:dyDescent="0.2">
      <c r="B68" s="257"/>
      <c r="C68" s="258"/>
      <c r="D68" s="258"/>
      <c r="E68" s="258"/>
      <c r="F68" s="258"/>
      <c r="G68" s="258"/>
      <c r="H68" s="258"/>
      <c r="I68" s="258"/>
      <c r="J68" s="258"/>
      <c r="K68" s="258"/>
      <c r="L68" s="258"/>
    </row>
    <row r="69" spans="1:12" x14ac:dyDescent="0.2">
      <c r="B69" s="257"/>
      <c r="C69" s="258"/>
      <c r="D69" s="258"/>
      <c r="E69" s="258"/>
      <c r="F69" s="258"/>
      <c r="G69" s="258"/>
      <c r="H69" s="258"/>
      <c r="I69" s="258"/>
      <c r="J69" s="258"/>
      <c r="K69" s="258"/>
      <c r="L69" s="258"/>
    </row>
    <row r="70" spans="1:12" x14ac:dyDescent="0.2">
      <c r="B70" s="257"/>
      <c r="C70" s="258"/>
      <c r="D70" s="258"/>
      <c r="E70" s="258"/>
      <c r="F70" s="258"/>
      <c r="G70" s="258"/>
      <c r="H70" s="258"/>
      <c r="I70" s="258"/>
      <c r="J70" s="258"/>
      <c r="K70" s="258"/>
      <c r="L70" s="258"/>
    </row>
    <row r="71" spans="1:12" x14ac:dyDescent="0.2">
      <c r="B71" s="257"/>
      <c r="C71" s="258"/>
      <c r="D71" s="258"/>
      <c r="E71" s="258"/>
      <c r="F71" s="258"/>
      <c r="G71" s="258"/>
      <c r="H71" s="258"/>
      <c r="I71" s="258"/>
      <c r="J71" s="258"/>
      <c r="K71" s="258"/>
      <c r="L71" s="258"/>
    </row>
    <row r="72" spans="1:12" x14ac:dyDescent="0.2">
      <c r="B72" s="257"/>
      <c r="C72" s="258"/>
      <c r="D72" s="258"/>
      <c r="E72" s="258"/>
      <c r="F72" s="258"/>
      <c r="G72" s="258"/>
      <c r="H72" s="258"/>
      <c r="I72" s="258"/>
      <c r="J72" s="258"/>
      <c r="K72" s="258"/>
      <c r="L72" s="258"/>
    </row>
    <row r="75" spans="1:12" s="6" customFormat="1" ht="13.5" thickBot="1" x14ac:dyDescent="0.25">
      <c r="A75" s="61">
        <v>11</v>
      </c>
      <c r="B75" s="21" t="str">
        <f>Translations!$B$4</f>
        <v>Informacja na temat wersji formularza:</v>
      </c>
    </row>
    <row r="76" spans="1:12" s="6" customFormat="1" x14ac:dyDescent="0.2">
      <c r="B76" s="292" t="str">
        <f>Translations!$B$5</f>
        <v>Formularz udostępniony przez:</v>
      </c>
      <c r="C76" s="293"/>
      <c r="D76" s="293"/>
      <c r="E76" s="294"/>
      <c r="F76" s="56" t="str">
        <f>VersionDocumentation!B4</f>
        <v>KOBiZE</v>
      </c>
      <c r="G76" s="49"/>
      <c r="H76" s="49"/>
      <c r="I76" s="50"/>
    </row>
    <row r="77" spans="1:12" s="6" customFormat="1" x14ac:dyDescent="0.2">
      <c r="B77" s="295" t="str">
        <f>Translations!$B$6</f>
        <v>Data publikacji:</v>
      </c>
      <c r="C77" s="296"/>
      <c r="D77" s="296"/>
      <c r="E77" s="297"/>
      <c r="F77" s="136">
        <f>VersionDocumentation!B3</f>
        <v>45820</v>
      </c>
      <c r="G77" s="51"/>
      <c r="H77" s="51"/>
      <c r="I77" s="52"/>
    </row>
    <row r="78" spans="1:12" s="6" customFormat="1" x14ac:dyDescent="0.2">
      <c r="B78" s="295" t="str">
        <f>Translations!$B$7</f>
        <v>Wersja językowa:</v>
      </c>
      <c r="C78" s="296"/>
      <c r="D78" s="296"/>
      <c r="E78" s="297"/>
      <c r="F78" s="57" t="str">
        <f>VersionDocumentation!B5</f>
        <v>polska</v>
      </c>
      <c r="G78" s="51"/>
      <c r="H78" s="51"/>
      <c r="I78" s="52"/>
    </row>
    <row r="79" spans="1:12" s="6" customFormat="1" ht="13.5" thickBot="1" x14ac:dyDescent="0.25">
      <c r="B79" s="289" t="str">
        <f>Translations!$B$8</f>
        <v>Referencyjna nazwa pliku:</v>
      </c>
      <c r="C79" s="290"/>
      <c r="D79" s="290"/>
      <c r="E79" s="291"/>
      <c r="F79" s="58" t="str">
        <f>VersionDocumentation!C3</f>
        <v>Narzędzie_nieracjonalne_koszty_PL_pl_120625.xls</v>
      </c>
      <c r="G79" s="53"/>
      <c r="H79" s="53"/>
      <c r="I79" s="54"/>
    </row>
    <row r="80" spans="1:12" s="6" customFormat="1" x14ac:dyDescent="0.2"/>
  </sheetData>
  <sheetProtection sheet="1" objects="1" scenarios="1" formatCells="0" formatColumns="0" formatRows="0"/>
  <mergeCells count="84">
    <mergeCell ref="K1:L1"/>
    <mergeCell ref="B6:L6"/>
    <mergeCell ref="B8:L8"/>
    <mergeCell ref="B7:L7"/>
    <mergeCell ref="B12:L12"/>
    <mergeCell ref="B9:L9"/>
    <mergeCell ref="B11:L11"/>
    <mergeCell ref="C1:D1"/>
    <mergeCell ref="E1:F1"/>
    <mergeCell ref="G1:H1"/>
    <mergeCell ref="B5:J5"/>
    <mergeCell ref="A1:B3"/>
    <mergeCell ref="I3:J3"/>
    <mergeCell ref="I1:J1"/>
    <mergeCell ref="K3:L3"/>
    <mergeCell ref="E3:F3"/>
    <mergeCell ref="B14:L14"/>
    <mergeCell ref="B79:E79"/>
    <mergeCell ref="B76:E76"/>
    <mergeCell ref="B77:E77"/>
    <mergeCell ref="B78:E78"/>
    <mergeCell ref="B19:L19"/>
    <mergeCell ref="B18:L18"/>
    <mergeCell ref="B16:L16"/>
    <mergeCell ref="B17:L17"/>
    <mergeCell ref="B28:L28"/>
    <mergeCell ref="B21:L21"/>
    <mergeCell ref="D23:I23"/>
    <mergeCell ref="D24:I24"/>
    <mergeCell ref="D26:L26"/>
    <mergeCell ref="B29:L29"/>
    <mergeCell ref="B31:L31"/>
    <mergeCell ref="G3:H3"/>
    <mergeCell ref="C3:D3"/>
    <mergeCell ref="K2:L2"/>
    <mergeCell ref="I2:J2"/>
    <mergeCell ref="C2:D2"/>
    <mergeCell ref="E2:F2"/>
    <mergeCell ref="G2:H2"/>
    <mergeCell ref="B32:L32"/>
    <mergeCell ref="B34:L34"/>
    <mergeCell ref="E37:L37"/>
    <mergeCell ref="B35:L35"/>
    <mergeCell ref="B36:L36"/>
    <mergeCell ref="C37:D37"/>
    <mergeCell ref="B45:L45"/>
    <mergeCell ref="C42:D42"/>
    <mergeCell ref="C43:D43"/>
    <mergeCell ref="E43:L43"/>
    <mergeCell ref="C41:D41"/>
    <mergeCell ref="E41:L41"/>
    <mergeCell ref="E42:L42"/>
    <mergeCell ref="E38:L38"/>
    <mergeCell ref="C39:D39"/>
    <mergeCell ref="E39:L39"/>
    <mergeCell ref="C40:D40"/>
    <mergeCell ref="E40:L40"/>
    <mergeCell ref="C38:D38"/>
    <mergeCell ref="B48:L48"/>
    <mergeCell ref="B46:L46"/>
    <mergeCell ref="B47:K47"/>
    <mergeCell ref="B55:L55"/>
    <mergeCell ref="B52:L52"/>
    <mergeCell ref="B51:L51"/>
    <mergeCell ref="B54:L54"/>
    <mergeCell ref="B53:L53"/>
    <mergeCell ref="B72:L72"/>
    <mergeCell ref="B64:L64"/>
    <mergeCell ref="B65:L65"/>
    <mergeCell ref="B66:L66"/>
    <mergeCell ref="B67:L67"/>
    <mergeCell ref="B70:L70"/>
    <mergeCell ref="B71:L71"/>
    <mergeCell ref="B68:L68"/>
    <mergeCell ref="B69:L69"/>
    <mergeCell ref="B61:L61"/>
    <mergeCell ref="B62:L62"/>
    <mergeCell ref="B63:L63"/>
    <mergeCell ref="B50:L50"/>
    <mergeCell ref="B58:L58"/>
    <mergeCell ref="B59:L59"/>
    <mergeCell ref="B60:L60"/>
    <mergeCell ref="B56:L56"/>
    <mergeCell ref="B57:L57"/>
  </mergeCells>
  <phoneticPr fontId="8" type="noConversion"/>
  <hyperlinks>
    <hyperlink ref="C2:D2" location="JUMP_b_Guidelines_Top" display="Top of sheet"/>
    <hyperlink ref="I1:J1" location="JUMP_I_Top" display="JUMP_I_Top"/>
    <hyperlink ref="B19" r:id="rId1"/>
    <hyperlink ref="B9:K9" r:id="rId2" display="http://ec.europa.eu/clima/documentation/ets/docs/decision_benchmarking_15_dec_en.pdf. "/>
    <hyperlink ref="B9" r:id="rId3" display="https://eur-lex.europa.eu/eli/dir/2003/87/2018-04-08"/>
    <hyperlink ref="B9:L9" r:id="rId4" display="https://eur-lex.europa.eu/eli/dir/2003/87/2021-01-01"/>
    <hyperlink ref="B12:L12" r:id="rId5" display="https://eur-lex.europa.eu/eli/reg_impl/2018/2066/2021-01-01"/>
    <hyperlink ref="D23" r:id="rId6"/>
    <hyperlink ref="D26" r:id="rId7"/>
    <hyperlink ref="D24:I24" r:id="rId8" display="http://ec.europa.eu/clima/policies/ets/index_en.htm"/>
    <hyperlink ref="D24" r:id="rId9"/>
    <hyperlink ref="B19:L19" r:id="rId10" location="tab-0-1" display="https://ec.europa.eu/clima/eu-action/eu-emissions-trading-system-eu-ets/monitoring-reporting-and-verification-eu-ets-emissions_en#tab-0-1"/>
    <hyperlink ref="B12" r:id="rId11"/>
  </hyperlinks>
  <pageMargins left="0.78740157480314965" right="0.78740157480314965" top="0.78740157480314965" bottom="0.78740157480314965" header="0.39370078740157483" footer="0.39370078740157483"/>
  <pageSetup paperSize="9" scale="61" fitToHeight="0" orientation="portrait" r:id="rId12"/>
  <headerFooter alignWithMargins="0">
    <oddHeader>&amp;L&amp;F, &amp;A&amp;R&amp;D, &amp;T</oddHeader>
    <oddFooter>&amp;C&amp;P / &amp;N</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C000"/>
    <pageSetUpPr fitToPage="1"/>
  </sheetPr>
  <dimension ref="A1:W224"/>
  <sheetViews>
    <sheetView zoomScaleNormal="100" workbookViewId="0">
      <pane ySplit="4" topLeftCell="A5" activePane="bottomLeft" state="frozen"/>
      <selection pane="bottomLeft" activeCell="F34" sqref="F34:N34"/>
    </sheetView>
  </sheetViews>
  <sheetFormatPr defaultColWidth="11.42578125" defaultRowHeight="12.75" x14ac:dyDescent="0.2"/>
  <cols>
    <col min="1" max="1" width="2.7109375" style="188" hidden="1" customWidth="1"/>
    <col min="2" max="2" width="2.7109375" style="188" customWidth="1"/>
    <col min="3" max="3" width="4.7109375" style="189" customWidth="1"/>
    <col min="4" max="4" width="4.7109375" style="190" customWidth="1"/>
    <col min="5" max="14" width="12.7109375" style="188" customWidth="1"/>
    <col min="15" max="15" width="7.7109375" style="188" customWidth="1"/>
    <col min="16" max="16" width="39" style="188" hidden="1" customWidth="1"/>
    <col min="17" max="17" width="12.7109375" style="188" hidden="1" customWidth="1"/>
    <col min="18" max="16384" width="11.42578125" style="208"/>
  </cols>
  <sheetData>
    <row r="1" spans="1:23" ht="13.5" hidden="1" thickBot="1" x14ac:dyDescent="0.25">
      <c r="A1" s="15" t="s">
        <v>40</v>
      </c>
      <c r="B1" s="130"/>
      <c r="C1" s="119"/>
      <c r="D1" s="131"/>
      <c r="E1" s="118"/>
      <c r="F1" s="118"/>
      <c r="G1" s="120"/>
      <c r="H1" s="120"/>
      <c r="I1" s="118"/>
      <c r="J1" s="118"/>
      <c r="K1" s="118"/>
      <c r="L1" s="118"/>
      <c r="M1" s="118"/>
      <c r="N1" s="118"/>
      <c r="O1" s="121"/>
      <c r="P1" s="15" t="s">
        <v>40</v>
      </c>
      <c r="Q1" s="15" t="s">
        <v>40</v>
      </c>
    </row>
    <row r="2" spans="1:23" ht="13.5" thickBot="1" x14ac:dyDescent="0.25">
      <c r="A2" s="15"/>
      <c r="B2" s="359"/>
      <c r="C2" s="360"/>
      <c r="D2" s="361"/>
      <c r="E2" s="306" t="str">
        <f>Translations!$B$9</f>
        <v>Obszar nawigacji:</v>
      </c>
      <c r="F2" s="307"/>
      <c r="G2" s="311"/>
      <c r="H2" s="312"/>
      <c r="I2" s="311" t="str">
        <f>Translations!$B$10</f>
        <v>Poprzednia zakładka</v>
      </c>
      <c r="J2" s="312"/>
      <c r="K2" s="311"/>
      <c r="L2" s="312"/>
      <c r="M2" s="306"/>
      <c r="N2" s="307"/>
      <c r="O2" s="138"/>
      <c r="P2" s="13"/>
      <c r="Q2" s="13"/>
    </row>
    <row r="3" spans="1:23" x14ac:dyDescent="0.2">
      <c r="A3" s="15"/>
      <c r="B3" s="362"/>
      <c r="C3" s="363"/>
      <c r="D3" s="364"/>
      <c r="E3" s="284" t="str">
        <f>Translations!$B$12</f>
        <v>Góra zakładki</v>
      </c>
      <c r="F3" s="284"/>
      <c r="G3" s="284"/>
      <c r="H3" s="284"/>
      <c r="I3" s="284"/>
      <c r="J3" s="284"/>
      <c r="K3" s="284"/>
      <c r="L3" s="284"/>
      <c r="M3" s="286"/>
      <c r="N3" s="287"/>
      <c r="O3" s="113"/>
      <c r="P3" s="13"/>
      <c r="Q3" s="13"/>
    </row>
    <row r="4" spans="1:23" ht="13.5" customHeight="1" thickBot="1" x14ac:dyDescent="0.25">
      <c r="A4" s="15"/>
      <c r="B4" s="365"/>
      <c r="C4" s="366"/>
      <c r="D4" s="367"/>
      <c r="E4" s="284"/>
      <c r="F4" s="284"/>
      <c r="G4" s="371"/>
      <c r="H4" s="284"/>
      <c r="I4" s="284"/>
      <c r="J4" s="284"/>
      <c r="K4" s="284"/>
      <c r="L4" s="284"/>
      <c r="M4" s="320"/>
      <c r="N4" s="321"/>
      <c r="O4" s="113"/>
      <c r="P4" s="13"/>
      <c r="Q4" s="13"/>
    </row>
    <row r="5" spans="1:23" ht="15" customHeight="1" x14ac:dyDescent="0.2">
      <c r="A5" s="13"/>
      <c r="B5" s="132"/>
      <c r="C5" s="108"/>
      <c r="D5" s="111"/>
      <c r="E5" s="2"/>
      <c r="F5" s="3"/>
      <c r="G5" s="3"/>
      <c r="H5" s="3"/>
      <c r="I5" s="2"/>
      <c r="J5" s="2"/>
      <c r="K5" s="2"/>
      <c r="L5" s="2"/>
      <c r="M5" s="95"/>
      <c r="N5" s="95"/>
      <c r="O5" s="113"/>
      <c r="P5" s="13"/>
      <c r="Q5" s="13"/>
    </row>
    <row r="6" spans="1:23" ht="25.5" customHeight="1" x14ac:dyDescent="0.2">
      <c r="A6" s="59"/>
      <c r="B6" s="133"/>
      <c r="C6" s="357" t="str">
        <f>Translations!$B$53</f>
        <v>Narzędzie - Nieracjonalne koszty</v>
      </c>
      <c r="D6" s="357"/>
      <c r="E6" s="357"/>
      <c r="F6" s="357"/>
      <c r="G6" s="357"/>
      <c r="H6" s="357"/>
      <c r="I6" s="357"/>
      <c r="J6" s="357"/>
      <c r="K6" s="357"/>
      <c r="L6" s="357"/>
      <c r="M6" s="357"/>
      <c r="N6" s="357"/>
      <c r="O6" s="116"/>
      <c r="P6" s="13"/>
      <c r="Q6" s="13"/>
    </row>
    <row r="7" spans="1:23" ht="18" customHeight="1" x14ac:dyDescent="0.2">
      <c r="A7" s="59"/>
      <c r="B7" s="133"/>
      <c r="C7" s="123"/>
      <c r="D7" s="123"/>
      <c r="E7" s="123"/>
      <c r="F7" s="123"/>
      <c r="G7" s="123"/>
      <c r="H7" s="123"/>
      <c r="I7" s="123"/>
      <c r="J7" s="123"/>
      <c r="K7" s="123"/>
      <c r="L7" s="123"/>
      <c r="M7" s="123"/>
      <c r="N7" s="123"/>
      <c r="O7" s="116"/>
      <c r="P7" s="13"/>
      <c r="Q7" s="149"/>
    </row>
    <row r="8" spans="1:23" s="110" customFormat="1" ht="18" customHeight="1" x14ac:dyDescent="0.2">
      <c r="A8" s="122"/>
      <c r="B8" s="191"/>
      <c r="C8" s="107">
        <v>1</v>
      </c>
      <c r="D8" s="358" t="str">
        <f>Translations!$B$2</f>
        <v xml:space="preserve">Informacje na temat instalacji </v>
      </c>
      <c r="E8" s="358"/>
      <c r="F8" s="358"/>
      <c r="G8" s="358"/>
      <c r="H8" s="358"/>
      <c r="I8" s="358"/>
      <c r="J8" s="358"/>
      <c r="K8" s="358"/>
      <c r="L8" s="358"/>
      <c r="M8" s="358"/>
      <c r="N8" s="358"/>
      <c r="O8" s="196"/>
      <c r="P8" s="192"/>
      <c r="Q8" s="149"/>
      <c r="R8" s="208"/>
      <c r="S8" s="208"/>
    </row>
    <row r="9" spans="1:23" ht="9.75" customHeight="1" x14ac:dyDescent="0.2">
      <c r="A9" s="59"/>
      <c r="B9" s="133"/>
      <c r="C9" s="123"/>
      <c r="D9" s="123"/>
      <c r="E9" s="123"/>
      <c r="F9" s="123"/>
      <c r="G9" s="123"/>
      <c r="H9" s="123"/>
      <c r="I9" s="123"/>
      <c r="J9" s="123"/>
      <c r="K9" s="123"/>
      <c r="L9" s="123"/>
      <c r="M9" s="123"/>
      <c r="N9" s="123"/>
      <c r="O9" s="116"/>
      <c r="P9" s="13"/>
      <c r="Q9" s="149"/>
    </row>
    <row r="10" spans="1:23" ht="39" customHeight="1" x14ac:dyDescent="0.2">
      <c r="A10" s="13"/>
      <c r="B10" s="134"/>
      <c r="C10" s="111"/>
      <c r="D10" s="159"/>
      <c r="E10" s="352" t="str">
        <f>Translations!$B$100</f>
        <v xml:space="preserve">Zgodnie z artykułem 18(4) Rozporządzenia KE nr 2018/2066 udoskonalenia nie uważa się za prowadzącego do nieracjonalnych kosztów do czasu osiągnięcia łącznej kwoty 4 000 € na okres sprawozdawczy. W przypadku instalacji o niskim poziomie emisji (tj. instalacji o emisjach poniżej 25 000 t CO2e na rok) ten próg wynosi 1000 EUR na okres sprawozdawczy. </v>
      </c>
      <c r="F10" s="352"/>
      <c r="G10" s="352"/>
      <c r="H10" s="352"/>
      <c r="I10" s="352"/>
      <c r="J10" s="352"/>
      <c r="K10" s="352"/>
      <c r="L10" s="352"/>
      <c r="M10" s="352"/>
      <c r="N10" s="352"/>
      <c r="O10" s="196"/>
      <c r="P10" s="149"/>
      <c r="Q10" s="149"/>
    </row>
    <row r="11" spans="1:23" ht="5.0999999999999996" customHeight="1" thickBot="1" x14ac:dyDescent="0.25">
      <c r="A11" s="13"/>
      <c r="B11" s="134"/>
      <c r="C11" s="111"/>
      <c r="D11" s="159"/>
      <c r="E11" s="78"/>
      <c r="F11" s="78"/>
      <c r="G11" s="78"/>
      <c r="H11" s="78"/>
      <c r="I11" s="78"/>
      <c r="J11" s="78"/>
      <c r="K11" s="78"/>
      <c r="L11" s="78"/>
      <c r="M11" s="78"/>
      <c r="N11" s="78"/>
      <c r="O11" s="196"/>
      <c r="P11" s="149"/>
      <c r="Q11" s="149"/>
    </row>
    <row r="12" spans="1:23" ht="12.75" customHeight="1" x14ac:dyDescent="0.2">
      <c r="A12" s="13"/>
      <c r="B12" s="134"/>
      <c r="C12" s="111"/>
      <c r="D12" s="124"/>
      <c r="E12" s="354" t="str">
        <f>Translations!$B$47</f>
        <v>Czy jest to instalacja o niskim poziomie emisji?</v>
      </c>
      <c r="F12" s="354"/>
      <c r="G12" s="354"/>
      <c r="H12" s="354"/>
      <c r="I12" s="355"/>
      <c r="J12" s="209"/>
      <c r="K12" s="159"/>
      <c r="L12" s="159"/>
      <c r="M12" s="159"/>
      <c r="N12" s="159"/>
      <c r="O12" s="114"/>
      <c r="P12" s="149"/>
      <c r="Q12" s="225" t="b">
        <v>1</v>
      </c>
    </row>
    <row r="13" spans="1:23" ht="15" customHeight="1" thickBot="1" x14ac:dyDescent="0.25">
      <c r="A13" s="59"/>
      <c r="B13" s="133"/>
      <c r="C13" s="123"/>
      <c r="D13" s="123"/>
      <c r="E13" s="123"/>
      <c r="F13" s="123"/>
      <c r="G13" s="123"/>
      <c r="H13" s="123"/>
      <c r="I13" s="123"/>
      <c r="J13" s="123"/>
      <c r="K13" s="123"/>
      <c r="L13" s="123"/>
      <c r="M13" s="123"/>
      <c r="N13" s="123"/>
      <c r="O13" s="116"/>
      <c r="P13" s="13"/>
      <c r="Q13" s="226" t="b">
        <v>0</v>
      </c>
    </row>
    <row r="14" spans="1:23" s="110" customFormat="1" ht="18" customHeight="1" x14ac:dyDescent="0.2">
      <c r="A14" s="122"/>
      <c r="B14" s="191"/>
      <c r="C14" s="107">
        <v>2</v>
      </c>
      <c r="D14" s="358" t="str">
        <f>Translations!$B$3</f>
        <v>Narzędzie - Nieracjonalne koszty</v>
      </c>
      <c r="E14" s="358"/>
      <c r="F14" s="358"/>
      <c r="G14" s="358"/>
      <c r="H14" s="358"/>
      <c r="I14" s="358"/>
      <c r="J14" s="358"/>
      <c r="K14" s="358"/>
      <c r="L14" s="358"/>
      <c r="M14" s="358"/>
      <c r="N14" s="358"/>
      <c r="O14" s="196"/>
      <c r="P14" s="192"/>
      <c r="Q14" s="192"/>
      <c r="R14" s="208"/>
      <c r="S14" s="208"/>
    </row>
    <row r="15" spans="1:23" ht="12.75" customHeight="1" thickBot="1" x14ac:dyDescent="0.25">
      <c r="A15" s="125"/>
      <c r="B15" s="133"/>
      <c r="C15" s="102"/>
      <c r="D15" s="10"/>
      <c r="E15" s="103"/>
      <c r="F15" s="9"/>
      <c r="G15" s="11"/>
      <c r="H15" s="11"/>
      <c r="I15" s="11"/>
      <c r="J15" s="11"/>
      <c r="K15" s="11"/>
      <c r="L15" s="11"/>
      <c r="M15" s="11"/>
      <c r="N15" s="11"/>
      <c r="O15" s="115"/>
      <c r="P15" s="96"/>
      <c r="Q15" s="5"/>
      <c r="R15" s="151"/>
      <c r="S15" s="151"/>
      <c r="T15" s="151"/>
      <c r="U15" s="151"/>
      <c r="V15" s="151"/>
      <c r="W15" s="151"/>
    </row>
    <row r="16" spans="1:23" s="150" customFormat="1" ht="12.75" customHeight="1" thickBot="1" x14ac:dyDescent="0.25">
      <c r="A16" s="59"/>
      <c r="B16" s="133"/>
      <c r="C16" s="55"/>
      <c r="D16" s="55"/>
      <c r="E16" s="55"/>
      <c r="F16" s="55"/>
      <c r="G16" s="55"/>
      <c r="H16" s="55"/>
      <c r="I16" s="55"/>
      <c r="J16" s="55"/>
      <c r="K16" s="55"/>
      <c r="L16" s="55"/>
      <c r="M16" s="55"/>
      <c r="N16" s="55"/>
      <c r="O16" s="116"/>
      <c r="P16" s="59"/>
      <c r="Q16" s="59"/>
    </row>
    <row r="17" spans="1:17" s="150" customFormat="1" ht="15.75" customHeight="1" thickBot="1" x14ac:dyDescent="0.25">
      <c r="A17" s="59"/>
      <c r="B17" s="133"/>
      <c r="C17" s="104">
        <v>1</v>
      </c>
      <c r="D17" s="55"/>
      <c r="E17" s="326" t="str">
        <f>Translations!$B$54</f>
        <v>To jest opcjonalne narzędzie do sprawdzania czy koszty mogą być uznane za nieracjonalne.</v>
      </c>
      <c r="F17" s="326"/>
      <c r="G17" s="326"/>
      <c r="H17" s="326"/>
      <c r="I17" s="326"/>
      <c r="J17" s="326"/>
      <c r="K17" s="326"/>
      <c r="L17" s="326"/>
      <c r="M17" s="326"/>
      <c r="N17" s="326"/>
      <c r="O17" s="116"/>
      <c r="P17" s="59"/>
      <c r="Q17" s="59"/>
    </row>
    <row r="18" spans="1:17" s="150" customFormat="1" ht="5.0999999999999996" customHeight="1" x14ac:dyDescent="0.2">
      <c r="A18" s="59"/>
      <c r="B18" s="133"/>
      <c r="C18" s="187"/>
      <c r="D18" s="55"/>
      <c r="E18" s="166"/>
      <c r="F18" s="166"/>
      <c r="G18" s="166"/>
      <c r="H18" s="166"/>
      <c r="I18" s="166"/>
      <c r="J18" s="166"/>
      <c r="K18" s="166"/>
      <c r="L18" s="166"/>
      <c r="M18" s="166"/>
      <c r="N18" s="166"/>
      <c r="O18" s="116"/>
      <c r="P18" s="59"/>
      <c r="Q18" s="59"/>
    </row>
    <row r="19" spans="1:17" s="150" customFormat="1" ht="19.5" customHeight="1" x14ac:dyDescent="0.2">
      <c r="A19" s="59"/>
      <c r="B19" s="133"/>
      <c r="C19" s="111"/>
      <c r="D19" s="60" t="s">
        <v>1</v>
      </c>
      <c r="E19" s="339" t="str">
        <f>Translations!$B$55</f>
        <v>Bezpośredni wpływ na dokładność?</v>
      </c>
      <c r="F19" s="339"/>
      <c r="G19" s="339"/>
      <c r="H19" s="339"/>
      <c r="I19" s="340"/>
      <c r="J19" s="209"/>
      <c r="K19" s="167"/>
      <c r="L19" s="167"/>
      <c r="M19" s="167"/>
      <c r="N19" s="167"/>
      <c r="O19" s="116"/>
      <c r="P19" s="59"/>
      <c r="Q19" s="59"/>
    </row>
    <row r="20" spans="1:17" s="150" customFormat="1" ht="42.75" customHeight="1" x14ac:dyDescent="0.2">
      <c r="A20" s="59"/>
      <c r="B20" s="133"/>
      <c r="C20" s="111"/>
      <c r="D20" s="55"/>
      <c r="E20" s="352" t="str">
        <f>Translations!$B$56</f>
        <v xml:space="preserve">Jeżeli udoskonalenie bezpośrednio wpływa na dokładność to współczynnik udoskonalania będze wyznaczany jako róźnica między obecnie osiągana niepewnością, a niepewnością związaną z wymaganym poziomem dokładności. W pozostałych przypadkach gdy nie ma bezpośredniego wpływu na dokładność np. w przypadku zmiany współczyników standardowych na analizy laboratoryjne, współczynnik udoskonalania wynosi 1%. </v>
      </c>
      <c r="F20" s="352"/>
      <c r="G20" s="352"/>
      <c r="H20" s="352"/>
      <c r="I20" s="352"/>
      <c r="J20" s="352"/>
      <c r="K20" s="352"/>
      <c r="L20" s="352"/>
      <c r="M20" s="352"/>
      <c r="N20" s="352"/>
      <c r="O20" s="116"/>
      <c r="P20" s="59"/>
      <c r="Q20" s="59"/>
    </row>
    <row r="21" spans="1:17" s="150" customFormat="1" ht="5.0999999999999996" customHeight="1" x14ac:dyDescent="0.2">
      <c r="A21" s="59"/>
      <c r="B21" s="133"/>
      <c r="C21" s="111"/>
      <c r="D21" s="55"/>
      <c r="E21" s="78"/>
      <c r="F21" s="78"/>
      <c r="G21" s="78"/>
      <c r="H21" s="78"/>
      <c r="I21" s="78"/>
      <c r="J21" s="78"/>
      <c r="K21" s="78"/>
      <c r="L21" s="78"/>
      <c r="M21" s="78"/>
      <c r="N21" s="78"/>
      <c r="O21" s="116"/>
      <c r="P21" s="59"/>
      <c r="Q21" s="59"/>
    </row>
    <row r="22" spans="1:17" s="150" customFormat="1" ht="12.75" customHeight="1" x14ac:dyDescent="0.2">
      <c r="A22" s="59"/>
      <c r="B22" s="133"/>
      <c r="C22" s="111"/>
      <c r="D22" s="55"/>
      <c r="E22" s="347" t="str">
        <f>Translations!$B$57</f>
        <v>Obecnie osiągana niepewność:</v>
      </c>
      <c r="F22" s="347"/>
      <c r="G22" s="347"/>
      <c r="H22" s="347"/>
      <c r="I22" s="348"/>
      <c r="J22" s="194"/>
      <c r="K22" s="236" t="str">
        <f>IF(J22&lt;0,EUconst_ERR_Inconsistent,"")</f>
        <v/>
      </c>
      <c r="L22" s="166"/>
      <c r="M22" s="166"/>
      <c r="N22" s="166"/>
      <c r="O22" s="116"/>
      <c r="P22" s="59"/>
      <c r="Q22" s="169" t="b">
        <f>AND(J19&lt;&gt;"",J19=FALSE)</f>
        <v>0</v>
      </c>
    </row>
    <row r="23" spans="1:17" s="150" customFormat="1" ht="12.75" customHeight="1" x14ac:dyDescent="0.2">
      <c r="A23" s="59"/>
      <c r="B23" s="133"/>
      <c r="C23" s="111"/>
      <c r="D23" s="55"/>
      <c r="E23" s="347" t="str">
        <f>Translations!$B$58</f>
        <v>Niepewność związana z wymaganym poziomem dokładności:</v>
      </c>
      <c r="F23" s="347"/>
      <c r="G23" s="347"/>
      <c r="H23" s="347"/>
      <c r="I23" s="348"/>
      <c r="J23" s="194"/>
      <c r="K23" s="166"/>
      <c r="L23" s="166"/>
      <c r="M23" s="166"/>
      <c r="N23" s="166"/>
      <c r="O23" s="116"/>
      <c r="P23" s="59"/>
      <c r="Q23" s="169" t="b">
        <f>Q22</f>
        <v>0</v>
      </c>
    </row>
    <row r="24" spans="1:17" s="150" customFormat="1" ht="5.0999999999999996" customHeight="1" x14ac:dyDescent="0.2">
      <c r="A24" s="59"/>
      <c r="B24" s="133"/>
      <c r="C24" s="111"/>
      <c r="D24" s="55"/>
      <c r="E24" s="168"/>
      <c r="F24" s="168"/>
      <c r="G24" s="168"/>
      <c r="H24" s="168"/>
      <c r="I24" s="168"/>
      <c r="J24" s="166"/>
      <c r="K24" s="166"/>
      <c r="L24" s="166"/>
      <c r="M24" s="166"/>
      <c r="N24" s="166"/>
      <c r="O24" s="116"/>
      <c r="P24" s="59"/>
      <c r="Q24" s="59"/>
    </row>
    <row r="25" spans="1:17" s="150" customFormat="1" ht="12.75" customHeight="1" x14ac:dyDescent="0.2">
      <c r="A25" s="59"/>
      <c r="B25" s="133"/>
      <c r="C25" s="111"/>
      <c r="D25" s="60" t="s">
        <v>2</v>
      </c>
      <c r="E25" s="349" t="str">
        <f>Translations!$B$59</f>
        <v>Typy kosztów</v>
      </c>
      <c r="F25" s="349"/>
      <c r="G25" s="349"/>
      <c r="H25" s="349"/>
      <c r="I25" s="349"/>
      <c r="J25" s="349"/>
      <c r="K25" s="349"/>
      <c r="L25" s="349"/>
      <c r="M25" s="349"/>
      <c r="N25" s="349"/>
      <c r="O25" s="116"/>
      <c r="P25" s="59"/>
      <c r="Q25" s="59"/>
    </row>
    <row r="26" spans="1:17" s="150" customFormat="1" ht="12.75" customHeight="1" x14ac:dyDescent="0.2">
      <c r="A26" s="59"/>
      <c r="B26" s="133"/>
      <c r="C26" s="111"/>
      <c r="D26" s="55"/>
      <c r="E26" s="368" t="str">
        <f>Translations!$B$60</f>
        <v xml:space="preserve">Proszę zwrócić uwagę, że w przypadku oceny nieracjonalności kosztowej należy brać pod uwagę jedynie "dodatkowe koszty". </v>
      </c>
      <c r="F26" s="368"/>
      <c r="G26" s="368"/>
      <c r="H26" s="368"/>
      <c r="I26" s="368"/>
      <c r="J26" s="368"/>
      <c r="K26" s="368"/>
      <c r="L26" s="368"/>
      <c r="M26" s="368"/>
      <c r="N26" s="368"/>
      <c r="O26" s="116"/>
      <c r="P26" s="59"/>
      <c r="Q26" s="59"/>
    </row>
    <row r="27" spans="1:17" s="150" customFormat="1" ht="12.75" customHeight="1" x14ac:dyDescent="0.2">
      <c r="A27" s="59"/>
      <c r="B27" s="133"/>
      <c r="C27" s="111"/>
      <c r="D27" s="55"/>
      <c r="E27" s="74" t="s">
        <v>75</v>
      </c>
      <c r="F27" s="352" t="str">
        <f>Translations!$B$94</f>
        <v>tzn. róźnica pomiędzy obecnymi kosztami, a kosztami bardziej dokładnego lub rzetelnego urządzenia pomiarowego LUB</v>
      </c>
      <c r="G27" s="352"/>
      <c r="H27" s="352"/>
      <c r="I27" s="352"/>
      <c r="J27" s="352"/>
      <c r="K27" s="352"/>
      <c r="L27" s="352"/>
      <c r="M27" s="352"/>
      <c r="N27" s="352"/>
      <c r="O27" s="116"/>
      <c r="P27" s="59"/>
      <c r="Q27" s="59"/>
    </row>
    <row r="28" spans="1:17" s="150" customFormat="1" ht="25.5" customHeight="1" x14ac:dyDescent="0.2">
      <c r="A28" s="59"/>
      <c r="B28" s="133"/>
      <c r="C28" s="111"/>
      <c r="D28" s="55"/>
      <c r="E28" s="74" t="s">
        <v>75</v>
      </c>
      <c r="F28" s="352" t="str">
        <f>Translations!$B$95</f>
        <v xml:space="preserve">jeżeli prowadzący musi i tak wymienić urządzenie i ma wybór pomiędzy różnymi opcjami inwestycyjnymi to należy uwzględnć koszty droższego urządzenia (ale bardziej dokładnego i rzetelnego) pomniejszone o koszty urządzenia, które i tak byłoby zakupione. </v>
      </c>
      <c r="G28" s="352"/>
      <c r="H28" s="352"/>
      <c r="I28" s="352"/>
      <c r="J28" s="352"/>
      <c r="K28" s="352"/>
      <c r="L28" s="352"/>
      <c r="M28" s="352"/>
      <c r="N28" s="352"/>
      <c r="O28" s="116"/>
      <c r="P28" s="59"/>
      <c r="Q28" s="59"/>
    </row>
    <row r="29" spans="1:17" s="150" customFormat="1" ht="12.75" customHeight="1" x14ac:dyDescent="0.2">
      <c r="A29" s="59"/>
      <c r="B29" s="133"/>
      <c r="C29" s="111"/>
      <c r="D29" s="55"/>
      <c r="E29" s="352" t="str">
        <f>Translations!$B$61</f>
        <v xml:space="preserve">Do oceny np. ponoszenia nieracjonalnych kosztów związanych z częstotliwością analiz powinny być brane pod uwagę tylko koszty dodatkowych analiz. </v>
      </c>
      <c r="F29" s="352"/>
      <c r="G29" s="352"/>
      <c r="H29" s="352"/>
      <c r="I29" s="352"/>
      <c r="J29" s="352"/>
      <c r="K29" s="352"/>
      <c r="L29" s="352"/>
      <c r="M29" s="352"/>
      <c r="N29" s="352"/>
      <c r="O29" s="116"/>
      <c r="P29" s="59"/>
      <c r="Q29" s="59"/>
    </row>
    <row r="30" spans="1:17" s="150" customFormat="1" ht="12.75" customHeight="1" x14ac:dyDescent="0.2">
      <c r="A30" s="59"/>
      <c r="B30" s="133"/>
      <c r="C30" s="111"/>
      <c r="D30" s="55"/>
      <c r="E30" s="352" t="str">
        <f>Translations!$B$62</f>
        <v xml:space="preserve">W celu uwzględnienia jedynie "dodatkowych" kosztów można:  </v>
      </c>
      <c r="F30" s="352"/>
      <c r="G30" s="352"/>
      <c r="H30" s="352"/>
      <c r="I30" s="352"/>
      <c r="J30" s="352"/>
      <c r="K30" s="352"/>
      <c r="L30" s="352"/>
      <c r="M30" s="352"/>
      <c r="N30" s="352"/>
      <c r="O30" s="116"/>
      <c r="P30" s="59"/>
      <c r="Q30" s="59"/>
    </row>
    <row r="31" spans="1:17" s="150" customFormat="1" ht="20.25" customHeight="1" x14ac:dyDescent="0.2">
      <c r="A31" s="59"/>
      <c r="B31" s="133"/>
      <c r="C31" s="111"/>
      <c r="D31" s="55"/>
      <c r="E31" s="74" t="s">
        <v>75</v>
      </c>
      <c r="F31" s="352" t="str">
        <f>Translations!$B$63</f>
        <v>wprowadzić obecne koszty lub koszty systemu referencyjnego w polach oznaczonych jako  i. i koszty związane z nowymi przyrządami lub pomiarami w polach oznaczonych jako ii.</v>
      </c>
      <c r="G31" s="352"/>
      <c r="H31" s="352"/>
      <c r="I31" s="352"/>
      <c r="J31" s="352"/>
      <c r="K31" s="352"/>
      <c r="L31" s="352"/>
      <c r="M31" s="352"/>
      <c r="N31" s="352"/>
      <c r="O31" s="116"/>
      <c r="P31" s="59"/>
      <c r="Q31" s="59"/>
    </row>
    <row r="32" spans="1:17" s="150" customFormat="1" ht="12.75" customHeight="1" x14ac:dyDescent="0.2">
      <c r="A32" s="59"/>
      <c r="B32" s="133"/>
      <c r="C32" s="111"/>
      <c r="D32" s="55"/>
      <c r="E32" s="74" t="s">
        <v>75</v>
      </c>
      <c r="F32" s="352" t="str">
        <f>Translations!$B$64</f>
        <v>wprowadzić jedynie dodatkowe koszty w polach oznaczonych jako ii.</v>
      </c>
      <c r="G32" s="352"/>
      <c r="H32" s="352"/>
      <c r="I32" s="352"/>
      <c r="J32" s="352"/>
      <c r="K32" s="352"/>
      <c r="L32" s="352"/>
      <c r="M32" s="352"/>
      <c r="N32" s="352"/>
      <c r="O32" s="116"/>
      <c r="P32" s="59"/>
      <c r="Q32" s="59"/>
    </row>
    <row r="33" spans="1:18" s="150" customFormat="1" ht="6" customHeight="1" x14ac:dyDescent="0.2">
      <c r="A33" s="59"/>
      <c r="B33" s="133"/>
      <c r="C33" s="111"/>
      <c r="D33" s="55"/>
      <c r="E33" s="175"/>
      <c r="F33" s="166"/>
      <c r="G33" s="166"/>
      <c r="H33" s="166"/>
      <c r="I33" s="166"/>
      <c r="J33" s="166"/>
      <c r="K33" s="166"/>
      <c r="L33" s="166"/>
      <c r="M33" s="55"/>
      <c r="N33" s="166"/>
      <c r="O33" s="116"/>
      <c r="P33" s="59"/>
      <c r="Q33" s="59"/>
    </row>
    <row r="34" spans="1:18" s="150" customFormat="1" ht="25.5" customHeight="1" x14ac:dyDescent="0.2">
      <c r="A34" s="135"/>
      <c r="B34" s="133"/>
      <c r="C34" s="55"/>
      <c r="D34" s="55"/>
      <c r="E34" s="72" t="str">
        <f>Translations!$B$70</f>
        <v>Zwięzły opis</v>
      </c>
      <c r="F34" s="353" t="str">
        <f>Translations!$B$71</f>
        <v xml:space="preserve">Proszę wprowadzić tutaj zwięzły opis. Opis ten powinien uwzględniąc również informacje na temat np. okresu amortyzacji kosztów inwestycyjnych, ilości analiz w roku z którym związane są koszty itp. </v>
      </c>
      <c r="G34" s="353"/>
      <c r="H34" s="353"/>
      <c r="I34" s="353"/>
      <c r="J34" s="353"/>
      <c r="K34" s="353"/>
      <c r="L34" s="353"/>
      <c r="M34" s="353"/>
      <c r="N34" s="353"/>
      <c r="O34" s="170"/>
      <c r="P34" s="101"/>
      <c r="Q34" s="171"/>
    </row>
    <row r="35" spans="1:18" s="150" customFormat="1" ht="12.75" customHeight="1" x14ac:dyDescent="0.2">
      <c r="A35" s="135"/>
      <c r="B35" s="133"/>
      <c r="C35" s="55"/>
      <c r="D35" s="55"/>
      <c r="E35" s="369" t="str">
        <f>Translations!$B$65</f>
        <v>Typy kosztów</v>
      </c>
      <c r="F35" s="353" t="str">
        <f>Translations!$B$66</f>
        <v>Można wprowadzić rozróżnienie pomiędzy:</v>
      </c>
      <c r="G35" s="353"/>
      <c r="H35" s="353"/>
      <c r="I35" s="353"/>
      <c r="J35" s="353"/>
      <c r="K35" s="353"/>
      <c r="L35" s="353"/>
      <c r="M35" s="353"/>
      <c r="N35" s="353"/>
      <c r="O35" s="170"/>
      <c r="P35" s="101"/>
      <c r="Q35" s="171"/>
    </row>
    <row r="36" spans="1:18" s="150" customFormat="1" ht="12.75" customHeight="1" x14ac:dyDescent="0.2">
      <c r="A36" s="135"/>
      <c r="B36" s="133"/>
      <c r="C36" s="55"/>
      <c r="D36" s="55"/>
      <c r="E36" s="370"/>
      <c r="F36" s="74" t="s">
        <v>75</v>
      </c>
      <c r="G36" s="356" t="str">
        <f>Translations!$B$67</f>
        <v xml:space="preserve">Koszty inwestycji: To są koszty inwestycyjne związane z np. zakupem nowych urządzeń pomiarowych lub z systemem poboru próbek.  </v>
      </c>
      <c r="H36" s="356"/>
      <c r="I36" s="356"/>
      <c r="J36" s="356"/>
      <c r="K36" s="356"/>
      <c r="L36" s="356"/>
      <c r="M36" s="356"/>
      <c r="N36" s="356"/>
      <c r="O36" s="170"/>
      <c r="P36" s="101"/>
      <c r="Q36" s="171"/>
    </row>
    <row r="37" spans="1:18" s="150" customFormat="1" ht="47.25" customHeight="1" x14ac:dyDescent="0.2">
      <c r="A37" s="135"/>
      <c r="B37" s="133"/>
      <c r="C37" s="55"/>
      <c r="D37" s="55"/>
      <c r="E37" s="370"/>
      <c r="F37" s="74" t="s">
        <v>75</v>
      </c>
      <c r="G37" s="356" t="str">
        <f>Translations!$B$83</f>
        <v xml:space="preserve">Okres amortyzacji: Zgodnie z artykułem 18 (1), okres ten powinien bazować na ekonomicznej uzyteczności urządzenia. Roczne koszty inwestycji powinny uwzględniać czasową wartość pienięźną poprzez obliczanie rocznej raty przy wykorzystaniu wprowadzonej stopy procentowej. W przypadku nie wprowadzenia stopy procentowej roczne koszty bedą w prosty sposób wyznaczone przy pomocy liniowej amortyzacji tj. przez podzielenie kosztów inwestycyjnych przez okres amortyzacji.  </v>
      </c>
      <c r="H37" s="356"/>
      <c r="I37" s="356"/>
      <c r="J37" s="356"/>
      <c r="K37" s="356"/>
      <c r="L37" s="356"/>
      <c r="M37" s="356"/>
      <c r="N37" s="356"/>
      <c r="O37" s="176"/>
      <c r="P37" s="101"/>
      <c r="Q37" s="171"/>
    </row>
    <row r="38" spans="1:18" s="150" customFormat="1" ht="12.75" customHeight="1" x14ac:dyDescent="0.2">
      <c r="A38" s="135"/>
      <c r="B38" s="133"/>
      <c r="C38" s="55"/>
      <c r="D38" s="55"/>
      <c r="E38" s="370"/>
      <c r="F38" s="74" t="s">
        <v>75</v>
      </c>
      <c r="G38" s="356" t="str">
        <f>Translations!$B$93</f>
        <v xml:space="preserve">Stopa procentowa: Jest to stopa procentowa związana z inwestycją wprowadzana jako %. Wprowadzenie jej jest opcjonalne. </v>
      </c>
      <c r="H38" s="356"/>
      <c r="I38" s="356"/>
      <c r="J38" s="356"/>
      <c r="K38" s="356"/>
      <c r="L38" s="356"/>
      <c r="M38" s="356"/>
      <c r="N38" s="356"/>
      <c r="O38" s="176"/>
      <c r="P38" s="101"/>
      <c r="Q38" s="171"/>
    </row>
    <row r="39" spans="1:18" s="150" customFormat="1" ht="12.75" customHeight="1" x14ac:dyDescent="0.2">
      <c r="A39" s="135"/>
      <c r="B39" s="133"/>
      <c r="C39" s="55"/>
      <c r="D39" s="55"/>
      <c r="E39" s="370"/>
      <c r="F39" s="74" t="s">
        <v>75</v>
      </c>
      <c r="G39" s="356" t="str">
        <f>Translations!$B$68</f>
        <v xml:space="preserve">Koszty UiO: Są to koszty użytkowania i obsugi, np. w przypadku urządzeń pomiarowych. </v>
      </c>
      <c r="H39" s="356"/>
      <c r="I39" s="356"/>
      <c r="J39" s="356"/>
      <c r="K39" s="356"/>
      <c r="L39" s="356"/>
      <c r="M39" s="356"/>
      <c r="N39" s="356"/>
      <c r="O39" s="170"/>
      <c r="P39" s="101"/>
      <c r="Q39" s="171"/>
    </row>
    <row r="40" spans="1:18" s="150" customFormat="1" ht="38.85" customHeight="1" x14ac:dyDescent="0.2">
      <c r="A40" s="135"/>
      <c r="B40" s="133"/>
      <c r="C40" s="55"/>
      <c r="D40" s="55"/>
      <c r="E40" s="370"/>
      <c r="F40" s="74"/>
      <c r="G40" s="356" t="str">
        <f>Translations!$B$84</f>
        <v xml:space="preserve">Koszty te uwzględniają wszystkie wzorcowania lub działania związane z obsługą urządzeń zlecane na zewnątrz oraz wszystkie wewnętrzne koszty zatrudnienienia związane z UiO (użytkowanie i obsługa). Należy brać pod uwagę jedynie te koszty zatrudnienia co do których prowadzący jest w stanie wykazać właściwemu organowi, że są one w przejrzysty sposób związane z przewidywanym udoskonaleniem. </v>
      </c>
      <c r="H40" s="356"/>
      <c r="I40" s="356"/>
      <c r="J40" s="356"/>
      <c r="K40" s="356"/>
      <c r="L40" s="356"/>
      <c r="M40" s="356"/>
      <c r="N40" s="356"/>
      <c r="O40" s="170"/>
      <c r="P40" s="101"/>
      <c r="Q40" s="171"/>
    </row>
    <row r="41" spans="1:18" s="150" customFormat="1" ht="12.75" customHeight="1" x14ac:dyDescent="0.2">
      <c r="A41" s="135"/>
      <c r="B41" s="133"/>
      <c r="C41" s="55"/>
      <c r="D41" s="55"/>
      <c r="E41" s="370"/>
      <c r="F41" s="74" t="s">
        <v>75</v>
      </c>
      <c r="G41" s="356" t="str">
        <f>Translations!$B$69</f>
        <v xml:space="preserve">Wszystkie pozostałe koszty: To są wszystkie pozostałe koszty roczne, np.koszty analiz. </v>
      </c>
      <c r="H41" s="356"/>
      <c r="I41" s="356"/>
      <c r="J41" s="356"/>
      <c r="K41" s="356"/>
      <c r="L41" s="356"/>
      <c r="M41" s="356"/>
      <c r="N41" s="356"/>
      <c r="O41" s="170"/>
      <c r="P41" s="101"/>
      <c r="Q41" s="171"/>
    </row>
    <row r="42" spans="1:18" s="150" customFormat="1" ht="50.1" customHeight="1" x14ac:dyDescent="0.2">
      <c r="A42" s="204"/>
      <c r="B42" s="133"/>
      <c r="C42" s="55"/>
      <c r="D42" s="55"/>
      <c r="E42" s="73"/>
      <c r="F42" s="74"/>
      <c r="G42" s="356" t="str">
        <f>Translations!$B$85</f>
        <v xml:space="preserve">Koszty te powinny uwzględniać koszty związane ze zmianami w funkcjonowaniu instalacji np. jeżeli montaż urządzenia pomiarowego wymaga tymczasowego wstrzymania procesu produkcj. Należy brać pod uwagę jedynie te koszty co do których prowadzący jest w stanie wykazać waściwemu organowi, że są one w przejrzysty sposób przypisane procesowi montażu nowego wyosażenia. Jeżeli wstrzymanie procesu produkcji było i tak planowane tego typu koszty nie powinny byc uwzględniane. </v>
      </c>
      <c r="H42" s="356"/>
      <c r="I42" s="356"/>
      <c r="J42" s="356"/>
      <c r="K42" s="356"/>
      <c r="L42" s="356"/>
      <c r="M42" s="356"/>
      <c r="N42" s="356"/>
      <c r="O42" s="170"/>
      <c r="P42" s="101"/>
      <c r="Q42" s="215"/>
      <c r="R42" s="216"/>
    </row>
    <row r="43" spans="1:18" s="150" customFormat="1" ht="5.0999999999999996" customHeight="1" x14ac:dyDescent="0.2">
      <c r="A43" s="59"/>
      <c r="B43" s="133"/>
      <c r="C43" s="111"/>
      <c r="D43" s="55"/>
      <c r="E43" s="166"/>
      <c r="F43" s="166"/>
      <c r="G43" s="166"/>
      <c r="H43" s="166"/>
      <c r="I43" s="166"/>
      <c r="J43" s="166"/>
      <c r="K43" s="166"/>
      <c r="L43" s="166"/>
      <c r="M43" s="55"/>
      <c r="N43" s="166"/>
      <c r="O43" s="116"/>
      <c r="P43" s="59"/>
      <c r="Q43" s="59"/>
    </row>
    <row r="44" spans="1:18" s="150" customFormat="1" x14ac:dyDescent="0.2">
      <c r="A44" s="59"/>
      <c r="B44" s="133"/>
      <c r="C44" s="111"/>
      <c r="D44" s="55"/>
      <c r="E44" s="47" t="str">
        <f>Translations!$B$72</f>
        <v>i. Koszty obecne lub referencyjne</v>
      </c>
      <c r="F44" s="166"/>
      <c r="G44" s="166"/>
      <c r="H44" s="166"/>
      <c r="I44" s="166"/>
      <c r="J44" s="166"/>
      <c r="K44" s="166"/>
      <c r="L44" s="166"/>
      <c r="M44" s="55"/>
      <c r="N44" s="166"/>
      <c r="O44" s="116"/>
      <c r="P44" s="59"/>
      <c r="Q44" s="59"/>
    </row>
    <row r="45" spans="1:18" s="150" customFormat="1" ht="12.75" customHeight="1" thickBot="1" x14ac:dyDescent="0.25">
      <c r="A45" s="59"/>
      <c r="B45" s="133"/>
      <c r="C45" s="111"/>
      <c r="D45" s="55"/>
      <c r="E45" s="352" t="str">
        <f>Translations!$B$73</f>
        <v>Proszę wprowadzić tutaj koszty związane z obecnie stosowaną metodologią lub wyposażeniem LUB, w przypadku porównywania dwóch lub więcej opcji koszty referencyjne.</v>
      </c>
      <c r="F45" s="352"/>
      <c r="G45" s="352"/>
      <c r="H45" s="352"/>
      <c r="I45" s="352"/>
      <c r="J45" s="352"/>
      <c r="K45" s="352"/>
      <c r="L45" s="352"/>
      <c r="M45" s="352"/>
      <c r="N45" s="352"/>
      <c r="O45" s="116"/>
      <c r="P45" s="59"/>
      <c r="Q45" s="59"/>
    </row>
    <row r="46" spans="1:18" s="150" customFormat="1" ht="12.75" customHeight="1" x14ac:dyDescent="0.2">
      <c r="A46" s="59"/>
      <c r="B46" s="133"/>
      <c r="C46" s="111"/>
      <c r="D46" s="55"/>
      <c r="E46" s="330" t="str">
        <f>Translations!$B$70</f>
        <v>Zwięzły opis</v>
      </c>
      <c r="F46" s="337"/>
      <c r="G46" s="337"/>
      <c r="H46" s="327" t="str">
        <f>Translations!$B$86</f>
        <v>Koszty inwestycyjne</v>
      </c>
      <c r="I46" s="328"/>
      <c r="J46" s="329"/>
      <c r="K46" s="330" t="str">
        <f>Translations!$B$87</f>
        <v>Koszty UiO [€/rok]</v>
      </c>
      <c r="L46" s="331"/>
      <c r="M46" s="322" t="str">
        <f>Translations!$B$88</f>
        <v>Inne koszty [€/rok]</v>
      </c>
      <c r="N46" s="322" t="str">
        <f>Translations!$B$74</f>
        <v>Koszty roczne [€]</v>
      </c>
      <c r="O46" s="116"/>
      <c r="P46" s="59"/>
      <c r="Q46" s="59"/>
    </row>
    <row r="47" spans="1:18" s="211" customFormat="1" ht="43.5" customHeight="1" thickBot="1" x14ac:dyDescent="0.25">
      <c r="A47" s="172"/>
      <c r="B47" s="173"/>
      <c r="C47" s="160"/>
      <c r="D47" s="210"/>
      <c r="E47" s="332"/>
      <c r="F47" s="338"/>
      <c r="G47" s="338"/>
      <c r="H47" s="203" t="str">
        <f>Translations!$B$89</f>
        <v>Koszty inwestycyjne [€]</v>
      </c>
      <c r="I47" s="220" t="str">
        <f>Translations!$B$90</f>
        <v>okres amortyzacji [lata]</v>
      </c>
      <c r="J47" s="221" t="str">
        <f>Translations!$B$96</f>
        <v>stopa procentowa [%]</v>
      </c>
      <c r="K47" s="332"/>
      <c r="L47" s="333"/>
      <c r="M47" s="323"/>
      <c r="N47" s="334"/>
      <c r="O47" s="117"/>
      <c r="P47" s="172"/>
      <c r="Q47" s="172"/>
    </row>
    <row r="48" spans="1:18" s="150" customFormat="1" ht="15" customHeight="1" x14ac:dyDescent="0.2">
      <c r="A48" s="59"/>
      <c r="B48" s="133"/>
      <c r="C48" s="111"/>
      <c r="D48" s="99"/>
      <c r="E48" s="335"/>
      <c r="F48" s="336"/>
      <c r="G48" s="336"/>
      <c r="H48" s="230"/>
      <c r="I48" s="217"/>
      <c r="J48" s="212"/>
      <c r="K48" s="324"/>
      <c r="L48" s="325"/>
      <c r="M48" s="230"/>
      <c r="N48" s="222" t="str">
        <f>IF(COUNT(H48:M48)&gt;0,IF(COUNT(H48:I48)=2,IF(J48&gt;0,-PMT(J48/100,I48,H48),H48/I48),0)+K48+M48,"")</f>
        <v/>
      </c>
      <c r="O48" s="176"/>
      <c r="P48" s="59"/>
      <c r="Q48" s="59"/>
    </row>
    <row r="49" spans="1:17" s="150" customFormat="1" ht="12.75" customHeight="1" x14ac:dyDescent="0.2">
      <c r="A49" s="59"/>
      <c r="B49" s="133"/>
      <c r="C49" s="111"/>
      <c r="D49" s="55"/>
      <c r="E49" s="345"/>
      <c r="F49" s="346"/>
      <c r="G49" s="346"/>
      <c r="H49" s="229"/>
      <c r="I49" s="218"/>
      <c r="J49" s="213"/>
      <c r="K49" s="341"/>
      <c r="L49" s="342"/>
      <c r="M49" s="229"/>
      <c r="N49" s="223" t="str">
        <f>IF(COUNT(H49:M49)&gt;0,IF(COUNT(H49:I49)=2,IF(J49&gt;0,-PMT(J49/100,I49,H49),H49/I49),0)+K49+M49,"")</f>
        <v/>
      </c>
      <c r="O49" s="116"/>
      <c r="P49" s="59"/>
      <c r="Q49" s="59"/>
    </row>
    <row r="50" spans="1:17" s="150" customFormat="1" ht="12.75" customHeight="1" x14ac:dyDescent="0.2">
      <c r="A50" s="59"/>
      <c r="B50" s="133"/>
      <c r="C50" s="111"/>
      <c r="D50" s="55"/>
      <c r="E50" s="345"/>
      <c r="F50" s="346"/>
      <c r="G50" s="346"/>
      <c r="H50" s="229"/>
      <c r="I50" s="218"/>
      <c r="J50" s="213"/>
      <c r="K50" s="341"/>
      <c r="L50" s="342"/>
      <c r="M50" s="229"/>
      <c r="N50" s="223" t="str">
        <f>IF(COUNT(H50:M50)&gt;0,IF(COUNT(H50:I50)=2,IF(J50&gt;0,-PMT(J50/100,I50,H50),H50/I50),0)+K50+M50,"")</f>
        <v/>
      </c>
      <c r="O50" s="116"/>
      <c r="P50" s="59"/>
      <c r="Q50" s="59"/>
    </row>
    <row r="51" spans="1:17" s="150" customFormat="1" ht="12.75" customHeight="1" x14ac:dyDescent="0.2">
      <c r="A51" s="59"/>
      <c r="B51" s="133"/>
      <c r="C51" s="111"/>
      <c r="D51" s="55"/>
      <c r="E51" s="345"/>
      <c r="F51" s="346"/>
      <c r="G51" s="346"/>
      <c r="H51" s="229"/>
      <c r="I51" s="218"/>
      <c r="J51" s="213"/>
      <c r="K51" s="341"/>
      <c r="L51" s="342"/>
      <c r="M51" s="229"/>
      <c r="N51" s="223" t="str">
        <f>IF(COUNT(H51:M51)&gt;0,IF(COUNT(H51:I51)=2,IF(J51&gt;0,-PMT(J51/100,I51,H51),H51/I51),0)+K51+M51,"")</f>
        <v/>
      </c>
      <c r="O51" s="116"/>
      <c r="P51" s="59"/>
      <c r="Q51" s="59"/>
    </row>
    <row r="52" spans="1:17" s="150" customFormat="1" ht="12.75" customHeight="1" thickBot="1" x14ac:dyDescent="0.25">
      <c r="A52" s="59"/>
      <c r="B52" s="133"/>
      <c r="C52" s="111"/>
      <c r="D52" s="55"/>
      <c r="E52" s="350"/>
      <c r="F52" s="351"/>
      <c r="G52" s="351"/>
      <c r="H52" s="228"/>
      <c r="I52" s="219"/>
      <c r="J52" s="214"/>
      <c r="K52" s="343"/>
      <c r="L52" s="344"/>
      <c r="M52" s="228"/>
      <c r="N52" s="224" t="str">
        <f>IF(COUNT(H52:M52)&gt;0,IF(COUNT(H52:I52)=2,IF(J52&gt;0,-PMT(J52/100,I52,H52),H52/I52),0)+K52+M52,"")</f>
        <v/>
      </c>
      <c r="O52" s="116"/>
      <c r="P52" s="59"/>
      <c r="Q52" s="59"/>
    </row>
    <row r="53" spans="1:17" s="150" customFormat="1" ht="12.75" customHeight="1" thickBot="1" x14ac:dyDescent="0.25">
      <c r="A53" s="59"/>
      <c r="B53" s="133"/>
      <c r="C53" s="111"/>
      <c r="D53" s="55"/>
      <c r="E53" s="166"/>
      <c r="F53" s="166"/>
      <c r="G53" s="166"/>
      <c r="H53" s="166"/>
      <c r="I53" s="166"/>
      <c r="J53" s="166"/>
      <c r="K53" s="166"/>
      <c r="L53" s="100" t="str">
        <f>Translations!$B$52</f>
        <v>Suma</v>
      </c>
      <c r="M53" s="201" t="s">
        <v>103</v>
      </c>
      <c r="N53" s="186" t="str">
        <f>IF(COUNT(N48:N52)&gt;0,SUM(N48:N52),"")</f>
        <v/>
      </c>
      <c r="O53" s="116"/>
      <c r="P53" s="59"/>
      <c r="Q53" s="59"/>
    </row>
    <row r="54" spans="1:17" s="150" customFormat="1" ht="5.0999999999999996" customHeight="1" x14ac:dyDescent="0.2">
      <c r="A54" s="59"/>
      <c r="B54" s="133"/>
      <c r="C54" s="111"/>
      <c r="D54" s="55"/>
      <c r="E54" s="111"/>
      <c r="F54" s="111"/>
      <c r="G54" s="111"/>
      <c r="H54" s="111"/>
      <c r="I54" s="111"/>
      <c r="J54" s="111"/>
      <c r="K54" s="111"/>
      <c r="L54" s="111"/>
      <c r="M54" s="111"/>
      <c r="N54" s="111"/>
      <c r="O54" s="162"/>
      <c r="P54" s="59"/>
      <c r="Q54" s="59"/>
    </row>
    <row r="55" spans="1:17" s="150" customFormat="1" ht="15" customHeight="1" x14ac:dyDescent="0.2">
      <c r="A55" s="59"/>
      <c r="B55" s="133"/>
      <c r="C55" s="111"/>
      <c r="D55" s="55"/>
      <c r="E55" s="47" t="str">
        <f>Translations!$B$75</f>
        <v>ii. Koszty nowego wyposażenia lub nowych działań</v>
      </c>
      <c r="F55" s="55"/>
      <c r="G55" s="174"/>
      <c r="H55" s="55"/>
      <c r="I55" s="55"/>
      <c r="J55" s="55"/>
      <c r="K55" s="55"/>
      <c r="L55" s="55"/>
      <c r="M55" s="55"/>
      <c r="N55" s="55"/>
      <c r="O55" s="162"/>
      <c r="P55" s="59"/>
      <c r="Q55" s="59"/>
    </row>
    <row r="56" spans="1:17" s="150" customFormat="1" ht="12.75" customHeight="1" thickBot="1" x14ac:dyDescent="0.25">
      <c r="A56" s="59"/>
      <c r="B56" s="133"/>
      <c r="C56" s="111"/>
      <c r="D56" s="55"/>
      <c r="E56" s="352" t="str">
        <f>Translations!$B$76</f>
        <v>Proszę wprowadzić tutaj koszty związane z nowymi lub dodatkowymi działaniami lub nowym wyposażeniem, które doprowadzą do udoskonalenia.</v>
      </c>
      <c r="F56" s="352"/>
      <c r="G56" s="352"/>
      <c r="H56" s="352"/>
      <c r="I56" s="352"/>
      <c r="J56" s="352"/>
      <c r="K56" s="352"/>
      <c r="L56" s="352"/>
      <c r="M56" s="352"/>
      <c r="N56" s="352"/>
      <c r="O56" s="116"/>
      <c r="P56" s="59"/>
      <c r="Q56" s="59"/>
    </row>
    <row r="57" spans="1:17" s="150" customFormat="1" ht="12.75" customHeight="1" x14ac:dyDescent="0.2">
      <c r="A57" s="59"/>
      <c r="B57" s="133"/>
      <c r="C57" s="111"/>
      <c r="D57" s="55"/>
      <c r="E57" s="330" t="str">
        <f>Translations!$B$70</f>
        <v>Zwięzły opis</v>
      </c>
      <c r="F57" s="337"/>
      <c r="G57" s="337"/>
      <c r="H57" s="327" t="str">
        <f>Translations!$B$86</f>
        <v>Koszty inwestycyjne</v>
      </c>
      <c r="I57" s="328"/>
      <c r="J57" s="329"/>
      <c r="K57" s="330" t="str">
        <f>Translations!$B$87</f>
        <v>Koszty UiO [€/rok]</v>
      </c>
      <c r="L57" s="331"/>
      <c r="M57" s="322" t="str">
        <f>Translations!$B$88</f>
        <v>Inne koszty [€/rok]</v>
      </c>
      <c r="N57" s="322" t="str">
        <f>Translations!$B$74</f>
        <v>Koszty roczne [€]</v>
      </c>
      <c r="O57" s="116"/>
      <c r="P57" s="59"/>
      <c r="Q57" s="59"/>
    </row>
    <row r="58" spans="1:17" s="211" customFormat="1" ht="43.5" customHeight="1" thickBot="1" x14ac:dyDescent="0.25">
      <c r="A58" s="172"/>
      <c r="B58" s="173"/>
      <c r="C58" s="160"/>
      <c r="D58" s="210"/>
      <c r="E58" s="332"/>
      <c r="F58" s="338"/>
      <c r="G58" s="338"/>
      <c r="H58" s="203" t="str">
        <f>Translations!$B$89</f>
        <v>Koszty inwestycyjne [€]</v>
      </c>
      <c r="I58" s="220" t="str">
        <f>Translations!$B$90</f>
        <v>okres amortyzacji [lata]</v>
      </c>
      <c r="J58" s="221" t="str">
        <f>Translations!$B$96</f>
        <v>stopa procentowa [%]</v>
      </c>
      <c r="K58" s="332"/>
      <c r="L58" s="333"/>
      <c r="M58" s="323"/>
      <c r="N58" s="334"/>
      <c r="O58" s="117"/>
      <c r="P58" s="172"/>
      <c r="Q58" s="172"/>
    </row>
    <row r="59" spans="1:17" s="150" customFormat="1" ht="15" customHeight="1" x14ac:dyDescent="0.2">
      <c r="A59" s="59"/>
      <c r="B59" s="133"/>
      <c r="C59" s="111"/>
      <c r="D59" s="99"/>
      <c r="E59" s="335"/>
      <c r="F59" s="336"/>
      <c r="G59" s="336"/>
      <c r="H59" s="230"/>
      <c r="I59" s="217"/>
      <c r="J59" s="212"/>
      <c r="K59" s="324"/>
      <c r="L59" s="325"/>
      <c r="M59" s="230"/>
      <c r="N59" s="222" t="str">
        <f>IF(COUNT(H59:M59)&gt;0,IF(COUNT(H59:I59)=2,IF(J59&gt;0,-PMT(J59/100,I59,H59),H59/I59),0)+K59+M59,"")</f>
        <v/>
      </c>
      <c r="O59" s="116"/>
      <c r="P59" s="59"/>
      <c r="Q59" s="59"/>
    </row>
    <row r="60" spans="1:17" s="150" customFormat="1" ht="12.75" customHeight="1" x14ac:dyDescent="0.2">
      <c r="A60" s="59"/>
      <c r="B60" s="133"/>
      <c r="C60" s="111"/>
      <c r="D60" s="55"/>
      <c r="E60" s="345"/>
      <c r="F60" s="346"/>
      <c r="G60" s="346"/>
      <c r="H60" s="229"/>
      <c r="I60" s="218"/>
      <c r="J60" s="213"/>
      <c r="K60" s="341"/>
      <c r="L60" s="342"/>
      <c r="M60" s="229"/>
      <c r="N60" s="223" t="str">
        <f>IF(COUNT(H60:M60)&gt;0,IF(COUNT(H60:I60)=2,IF(J60&gt;0,-PMT(J60/100,I60,H60),H60/I60),0)+K60+M60,"")</f>
        <v/>
      </c>
      <c r="O60" s="116"/>
      <c r="P60" s="59"/>
      <c r="Q60" s="59"/>
    </row>
    <row r="61" spans="1:17" s="150" customFormat="1" ht="12.75" customHeight="1" x14ac:dyDescent="0.2">
      <c r="A61" s="59"/>
      <c r="B61" s="133"/>
      <c r="C61" s="111"/>
      <c r="D61" s="55"/>
      <c r="E61" s="345"/>
      <c r="F61" s="346"/>
      <c r="G61" s="346"/>
      <c r="H61" s="229"/>
      <c r="I61" s="218"/>
      <c r="J61" s="213"/>
      <c r="K61" s="341"/>
      <c r="L61" s="342"/>
      <c r="M61" s="229"/>
      <c r="N61" s="223" t="str">
        <f>IF(COUNT(H61:M61)&gt;0,IF(COUNT(H61:I61)=2,IF(J61&gt;0,-PMT(J61/100,I61,H61),H61/I61),0)+K61+M61,"")</f>
        <v/>
      </c>
      <c r="O61" s="116"/>
      <c r="P61" s="59"/>
      <c r="Q61" s="59"/>
    </row>
    <row r="62" spans="1:17" s="150" customFormat="1" ht="12.75" customHeight="1" x14ac:dyDescent="0.2">
      <c r="A62" s="59"/>
      <c r="B62" s="133"/>
      <c r="C62" s="111"/>
      <c r="D62" s="55"/>
      <c r="E62" s="345"/>
      <c r="F62" s="346"/>
      <c r="G62" s="346"/>
      <c r="H62" s="229"/>
      <c r="I62" s="218"/>
      <c r="J62" s="213"/>
      <c r="K62" s="341"/>
      <c r="L62" s="342"/>
      <c r="M62" s="229"/>
      <c r="N62" s="223" t="str">
        <f>IF(COUNT(H62:M62)&gt;0,IF(COUNT(H62:I62)=2,IF(J62&gt;0,-PMT(J62/100,I62,H62),H62/I62),0)+K62+M62,"")</f>
        <v/>
      </c>
      <c r="O62" s="116"/>
      <c r="P62" s="59"/>
      <c r="Q62" s="59"/>
    </row>
    <row r="63" spans="1:17" s="150" customFormat="1" ht="12.75" customHeight="1" thickBot="1" x14ac:dyDescent="0.25">
      <c r="A63" s="59"/>
      <c r="B63" s="133"/>
      <c r="C63" s="111"/>
      <c r="D63" s="55"/>
      <c r="E63" s="350"/>
      <c r="F63" s="351"/>
      <c r="G63" s="351"/>
      <c r="H63" s="228"/>
      <c r="I63" s="219"/>
      <c r="J63" s="214"/>
      <c r="K63" s="343"/>
      <c r="L63" s="344"/>
      <c r="M63" s="228"/>
      <c r="N63" s="224" t="str">
        <f>IF(COUNT(H63:M63)&gt;0,IF(COUNT(H63:I63)=2,IF(J63&gt;0,-PMT(J63/100,I63,H63),H63/I63),0)+K63+M63,"")</f>
        <v/>
      </c>
      <c r="O63" s="116"/>
      <c r="P63" s="59"/>
      <c r="Q63" s="59"/>
    </row>
    <row r="64" spans="1:17" s="150" customFormat="1" ht="15" customHeight="1" thickBot="1" x14ac:dyDescent="0.25">
      <c r="A64" s="59"/>
      <c r="B64" s="133"/>
      <c r="C64" s="111"/>
      <c r="D64" s="111"/>
      <c r="E64" s="111"/>
      <c r="F64" s="111"/>
      <c r="G64" s="111"/>
      <c r="H64" s="111"/>
      <c r="I64" s="111"/>
      <c r="J64" s="111"/>
      <c r="K64" s="111"/>
      <c r="L64" s="100" t="str">
        <f>Translations!$B$52</f>
        <v>Suma</v>
      </c>
      <c r="M64" s="201" t="s">
        <v>103</v>
      </c>
      <c r="N64" s="186" t="str">
        <f>IF(COUNT(N59:N63)&gt;0,SUM(N59:N63),"")</f>
        <v/>
      </c>
      <c r="O64" s="116"/>
      <c r="P64" s="59"/>
      <c r="Q64" s="59"/>
    </row>
    <row r="65" spans="1:23" s="150" customFormat="1" ht="15" customHeight="1" thickBot="1" x14ac:dyDescent="0.25">
      <c r="A65" s="59"/>
      <c r="B65" s="133"/>
      <c r="C65" s="111"/>
      <c r="D65" s="111"/>
      <c r="E65" s="111"/>
      <c r="F65" s="111"/>
      <c r="G65" s="111"/>
      <c r="H65" s="111"/>
      <c r="I65" s="111"/>
      <c r="J65" s="111"/>
      <c r="K65" s="111"/>
      <c r="L65" s="111"/>
      <c r="M65" s="111"/>
      <c r="N65" s="111"/>
      <c r="O65" s="116"/>
      <c r="P65" s="59"/>
      <c r="Q65" s="59"/>
    </row>
    <row r="66" spans="1:23" s="150" customFormat="1" ht="15" customHeight="1" thickBot="1" x14ac:dyDescent="0.25">
      <c r="A66" s="59"/>
      <c r="B66" s="133"/>
      <c r="C66" s="111"/>
      <c r="D66" s="60" t="s">
        <v>21</v>
      </c>
      <c r="E66" s="339" t="str">
        <f>Translations!$B$77</f>
        <v>Koszty roczne (Suma wszystkich "dodatkowych" kosztów)</v>
      </c>
      <c r="F66" s="339"/>
      <c r="G66" s="339"/>
      <c r="H66" s="339"/>
      <c r="I66" s="339"/>
      <c r="J66" s="339"/>
      <c r="K66" s="339"/>
      <c r="L66" s="339"/>
      <c r="M66" s="185" t="s">
        <v>103</v>
      </c>
      <c r="N66" s="186" t="str">
        <f>IF(ISNUMBER(N64),N64-IF(ISNUMBER(N53),N53,0),"")</f>
        <v/>
      </c>
      <c r="O66" s="162"/>
      <c r="P66" s="59"/>
      <c r="Q66" s="59"/>
    </row>
    <row r="67" spans="1:23" s="150" customFormat="1" ht="5.0999999999999996" customHeight="1" x14ac:dyDescent="0.2">
      <c r="A67" s="59"/>
      <c r="B67" s="133"/>
      <c r="C67" s="111"/>
      <c r="D67" s="55"/>
      <c r="E67" s="175"/>
      <c r="F67" s="175"/>
      <c r="G67" s="175"/>
      <c r="H67" s="175"/>
      <c r="I67" s="175"/>
      <c r="J67" s="175"/>
      <c r="K67" s="175"/>
      <c r="L67" s="175"/>
      <c r="M67" s="175"/>
      <c r="N67" s="175"/>
      <c r="O67" s="162"/>
      <c r="P67" s="59"/>
      <c r="Q67" s="59"/>
    </row>
    <row r="68" spans="1:23" s="150" customFormat="1" ht="13.5" thickBot="1" x14ac:dyDescent="0.25">
      <c r="A68" s="59"/>
      <c r="B68" s="133"/>
      <c r="C68" s="111"/>
      <c r="D68" s="55"/>
      <c r="E68" s="140"/>
      <c r="F68" s="140"/>
      <c r="G68" s="60" t="str">
        <f>Translations!$B$78</f>
        <v>Cena jednostek EUA [€/t CO2e]</v>
      </c>
      <c r="H68" s="140"/>
      <c r="I68" s="60" t="str">
        <f>Translations!$B$79</f>
        <v>Emisje średnioroczne</v>
      </c>
      <c r="J68" s="140"/>
      <c r="K68" s="60" t="str">
        <f>Translations!$B$80</f>
        <v xml:space="preserve">Współczynnik udoskonalania </v>
      </c>
      <c r="L68" s="140"/>
      <c r="M68" s="140"/>
      <c r="N68" s="140"/>
      <c r="O68" s="162"/>
      <c r="P68" s="59"/>
      <c r="Q68" s="59"/>
    </row>
    <row r="69" spans="1:23" s="150" customFormat="1" ht="15" customHeight="1" thickBot="1" x14ac:dyDescent="0.25">
      <c r="A69" s="59"/>
      <c r="B69" s="133"/>
      <c r="C69" s="111"/>
      <c r="D69" s="60" t="s">
        <v>3</v>
      </c>
      <c r="E69" s="339" t="str">
        <f>Translations!$B$81</f>
        <v xml:space="preserve">Roczne zyski </v>
      </c>
      <c r="F69" s="340"/>
      <c r="G69" s="161">
        <v>80</v>
      </c>
      <c r="H69" s="182" t="s">
        <v>102</v>
      </c>
      <c r="I69" s="195"/>
      <c r="J69" s="183" t="s">
        <v>102</v>
      </c>
      <c r="K69" s="163" t="str">
        <f>IF(AND(J19&lt;&gt;"",J19=FALSE),1/100,IF(COUNT(J22,J23)=2,J22-J23,""))</f>
        <v/>
      </c>
      <c r="L69" s="184"/>
      <c r="M69" s="185" t="s">
        <v>103</v>
      </c>
      <c r="N69" s="186" t="str">
        <f>IF(COUNT(G69,I69,K69)=3,G69*I69*K69,"")</f>
        <v/>
      </c>
      <c r="O69" s="162"/>
      <c r="P69" s="59"/>
      <c r="Q69" s="59"/>
    </row>
    <row r="70" spans="1:23" s="150" customFormat="1" ht="23.25" customHeight="1" x14ac:dyDescent="0.2">
      <c r="A70" s="59"/>
      <c r="B70" s="133"/>
      <c r="C70" s="111"/>
      <c r="D70" s="112"/>
      <c r="E70" s="352" t="str">
        <f>Translations!$B$92</f>
        <v xml:space="preserve">Emisje średnioroczne: emisje te powinny odnosić się do określonego strumienia materiałów wsadowych, żródła emisji wyznaczonego przy pomocy pomiarów GHG lub metodyki rezerwowej. </v>
      </c>
      <c r="F70" s="352"/>
      <c r="G70" s="352"/>
      <c r="H70" s="352"/>
      <c r="I70" s="352"/>
      <c r="J70" s="352"/>
      <c r="K70" s="352"/>
      <c r="L70" s="352"/>
      <c r="M70" s="352"/>
      <c r="N70" s="352"/>
      <c r="O70" s="176"/>
      <c r="P70" s="59"/>
      <c r="Q70" s="59"/>
    </row>
    <row r="71" spans="1:23" s="150" customFormat="1" ht="5.0999999999999996" customHeight="1" thickBot="1" x14ac:dyDescent="0.25">
      <c r="A71" s="59"/>
      <c r="B71" s="133"/>
      <c r="C71" s="111"/>
      <c r="D71" s="112"/>
      <c r="E71" s="175"/>
      <c r="F71" s="175"/>
      <c r="G71" s="175"/>
      <c r="H71" s="175"/>
      <c r="I71" s="175"/>
      <c r="J71" s="175"/>
      <c r="K71" s="175"/>
      <c r="L71" s="175"/>
      <c r="M71" s="175"/>
      <c r="N71" s="175"/>
      <c r="O71" s="176"/>
      <c r="P71" s="59"/>
      <c r="Q71" s="59"/>
    </row>
    <row r="72" spans="1:23" s="150" customFormat="1" ht="15" customHeight="1" thickBot="1" x14ac:dyDescent="0.25">
      <c r="A72" s="177"/>
      <c r="B72" s="178"/>
      <c r="C72" s="109"/>
      <c r="D72" s="60" t="s">
        <v>125</v>
      </c>
      <c r="E72" s="137" t="str">
        <f>Translations!$B$82</f>
        <v>Czy koszty są nieracjonalne?</v>
      </c>
      <c r="F72" s="180"/>
      <c r="G72" s="180"/>
      <c r="H72" s="181"/>
      <c r="I72" s="165" t="str">
        <f>IF(COUNT(N66,N69)=2,AND(N66&gt;N69,N66&gt;IF(CNTR_SmallEmitter,1000,4000)),"")</f>
        <v/>
      </c>
      <c r="J72" s="110"/>
      <c r="K72" s="110"/>
      <c r="L72" s="110"/>
      <c r="M72" s="110"/>
      <c r="N72" s="110"/>
      <c r="O72" s="179"/>
      <c r="P72" s="177"/>
      <c r="Q72" s="177"/>
    </row>
    <row r="73" spans="1:23" ht="12.75" customHeight="1" thickBot="1" x14ac:dyDescent="0.25">
      <c r="A73" s="125"/>
      <c r="B73" s="133"/>
      <c r="C73" s="102"/>
      <c r="D73" s="10"/>
      <c r="E73" s="103"/>
      <c r="F73" s="9"/>
      <c r="G73" s="11"/>
      <c r="H73" s="11"/>
      <c r="I73" s="11"/>
      <c r="J73" s="11"/>
      <c r="K73" s="11"/>
      <c r="L73" s="11"/>
      <c r="M73" s="11"/>
      <c r="N73" s="11"/>
      <c r="O73" s="115"/>
      <c r="P73" s="96"/>
      <c r="Q73" s="5"/>
      <c r="R73" s="151"/>
      <c r="S73" s="151"/>
      <c r="T73" s="151"/>
      <c r="U73" s="151"/>
      <c r="V73" s="151"/>
      <c r="W73" s="151"/>
    </row>
    <row r="74" spans="1:23" s="150" customFormat="1" ht="12.75" customHeight="1" thickBot="1" x14ac:dyDescent="0.25">
      <c r="A74" s="59"/>
      <c r="B74" s="133"/>
      <c r="C74" s="55"/>
      <c r="D74" s="55"/>
      <c r="E74" s="55"/>
      <c r="F74" s="55"/>
      <c r="G74" s="55"/>
      <c r="H74" s="55"/>
      <c r="I74" s="55"/>
      <c r="J74" s="55"/>
      <c r="K74" s="55"/>
      <c r="L74" s="55"/>
      <c r="M74" s="55"/>
      <c r="N74" s="55"/>
      <c r="O74" s="116"/>
      <c r="P74" s="59"/>
      <c r="Q74" s="59"/>
    </row>
    <row r="75" spans="1:23" s="150" customFormat="1" ht="15.75" customHeight="1" thickBot="1" x14ac:dyDescent="0.25">
      <c r="A75" s="59"/>
      <c r="B75" s="133"/>
      <c r="C75" s="104">
        <v>2</v>
      </c>
      <c r="D75" s="55"/>
      <c r="E75" s="326" t="str">
        <f>Translations!$B$54</f>
        <v>To jest opcjonalne narzędzie do sprawdzania czy koszty mogą być uznane za nieracjonalne.</v>
      </c>
      <c r="F75" s="326"/>
      <c r="G75" s="326"/>
      <c r="H75" s="326"/>
      <c r="I75" s="326"/>
      <c r="J75" s="326"/>
      <c r="K75" s="326"/>
      <c r="L75" s="326"/>
      <c r="M75" s="326"/>
      <c r="N75" s="326"/>
      <c r="O75" s="116"/>
      <c r="P75" s="59"/>
      <c r="Q75" s="59"/>
    </row>
    <row r="76" spans="1:23" s="150" customFormat="1" ht="5.0999999999999996" customHeight="1" x14ac:dyDescent="0.2">
      <c r="A76" s="59"/>
      <c r="B76" s="133"/>
      <c r="C76" s="187"/>
      <c r="D76" s="55"/>
      <c r="E76" s="166"/>
      <c r="F76" s="166"/>
      <c r="G76" s="166"/>
      <c r="H76" s="166"/>
      <c r="I76" s="166"/>
      <c r="J76" s="166"/>
      <c r="K76" s="166"/>
      <c r="L76" s="166"/>
      <c r="M76" s="166"/>
      <c r="N76" s="166"/>
      <c r="O76" s="116"/>
      <c r="P76" s="59"/>
      <c r="Q76" s="59"/>
    </row>
    <row r="77" spans="1:23" s="150" customFormat="1" ht="12.75" customHeight="1" x14ac:dyDescent="0.2">
      <c r="A77" s="59"/>
      <c r="B77" s="133"/>
      <c r="C77" s="111"/>
      <c r="D77" s="60" t="s">
        <v>1</v>
      </c>
      <c r="E77" s="339" t="str">
        <f>Translations!$B$55</f>
        <v>Bezpośredni wpływ na dokładność?</v>
      </c>
      <c r="F77" s="339"/>
      <c r="G77" s="339"/>
      <c r="H77" s="339"/>
      <c r="I77" s="340"/>
      <c r="J77" s="209"/>
      <c r="K77" s="167"/>
      <c r="L77" s="167"/>
      <c r="M77" s="167"/>
      <c r="N77" s="167"/>
      <c r="O77" s="116"/>
      <c r="P77" s="59"/>
      <c r="Q77" s="59"/>
    </row>
    <row r="78" spans="1:23" s="150" customFormat="1" ht="5.0999999999999996" customHeight="1" x14ac:dyDescent="0.2">
      <c r="A78" s="59"/>
      <c r="B78" s="133"/>
      <c r="C78" s="111"/>
      <c r="D78" s="55"/>
      <c r="E78" s="78"/>
      <c r="F78" s="78"/>
      <c r="G78" s="78"/>
      <c r="H78" s="78"/>
      <c r="I78" s="78"/>
      <c r="J78" s="78"/>
      <c r="K78" s="78"/>
      <c r="L78" s="78"/>
      <c r="M78" s="78"/>
      <c r="N78" s="78"/>
      <c r="O78" s="116"/>
      <c r="P78" s="59"/>
      <c r="Q78" s="59"/>
    </row>
    <row r="79" spans="1:23" s="150" customFormat="1" ht="12.75" customHeight="1" x14ac:dyDescent="0.2">
      <c r="A79" s="59"/>
      <c r="B79" s="133"/>
      <c r="C79" s="111"/>
      <c r="D79" s="55"/>
      <c r="E79" s="347" t="str">
        <f>Translations!$B$57</f>
        <v>Obecnie osiągana niepewność:</v>
      </c>
      <c r="F79" s="347"/>
      <c r="G79" s="347"/>
      <c r="H79" s="347"/>
      <c r="I79" s="348"/>
      <c r="J79" s="194"/>
      <c r="K79" s="236" t="str">
        <f>IF(J79&lt;0,EUconst_ERR_Inconsistent,"")</f>
        <v/>
      </c>
      <c r="L79" s="166"/>
      <c r="M79" s="166"/>
      <c r="N79" s="166"/>
      <c r="O79" s="116"/>
      <c r="P79" s="59"/>
      <c r="Q79" s="169" t="b">
        <f>AND(J77&lt;&gt;"",J77=FALSE)</f>
        <v>0</v>
      </c>
    </row>
    <row r="80" spans="1:23" s="150" customFormat="1" ht="12.75" customHeight="1" x14ac:dyDescent="0.2">
      <c r="A80" s="59"/>
      <c r="B80" s="133"/>
      <c r="C80" s="111"/>
      <c r="D80" s="55"/>
      <c r="E80" s="347" t="str">
        <f>Translations!$B$58</f>
        <v>Niepewność związana z wymaganym poziomem dokładności:</v>
      </c>
      <c r="F80" s="347"/>
      <c r="G80" s="347"/>
      <c r="H80" s="347"/>
      <c r="I80" s="348"/>
      <c r="J80" s="194"/>
      <c r="K80" s="166"/>
      <c r="L80" s="166"/>
      <c r="M80" s="166"/>
      <c r="N80" s="166"/>
      <c r="O80" s="116"/>
      <c r="P80" s="59"/>
      <c r="Q80" s="169" t="b">
        <f>Q79</f>
        <v>0</v>
      </c>
    </row>
    <row r="81" spans="1:17" s="150" customFormat="1" ht="5.0999999999999996" customHeight="1" x14ac:dyDescent="0.2">
      <c r="A81" s="59"/>
      <c r="B81" s="133"/>
      <c r="C81" s="111"/>
      <c r="D81" s="55"/>
      <c r="E81" s="168"/>
      <c r="F81" s="168"/>
      <c r="G81" s="168"/>
      <c r="H81" s="168"/>
      <c r="I81" s="168"/>
      <c r="J81" s="166"/>
      <c r="K81" s="166"/>
      <c r="L81" s="166"/>
      <c r="M81" s="166"/>
      <c r="N81" s="166"/>
      <c r="O81" s="116"/>
      <c r="P81" s="59"/>
      <c r="Q81" s="59"/>
    </row>
    <row r="82" spans="1:17" s="150" customFormat="1" ht="12.75" customHeight="1" x14ac:dyDescent="0.2">
      <c r="A82" s="59"/>
      <c r="B82" s="133"/>
      <c r="C82" s="111"/>
      <c r="D82" s="60" t="s">
        <v>2</v>
      </c>
      <c r="E82" s="349" t="str">
        <f>Translations!$B$59</f>
        <v>Typy kosztów</v>
      </c>
      <c r="F82" s="349"/>
      <c r="G82" s="349"/>
      <c r="H82" s="349"/>
      <c r="I82" s="349"/>
      <c r="J82" s="349"/>
      <c r="K82" s="349"/>
      <c r="L82" s="349"/>
      <c r="M82" s="349"/>
      <c r="N82" s="349"/>
      <c r="O82" s="116"/>
      <c r="P82" s="59"/>
      <c r="Q82" s="59"/>
    </row>
    <row r="83" spans="1:17" s="150" customFormat="1" ht="5.0999999999999996" customHeight="1" x14ac:dyDescent="0.2">
      <c r="A83" s="59"/>
      <c r="B83" s="133"/>
      <c r="C83" s="111"/>
      <c r="D83" s="55"/>
      <c r="E83" s="166"/>
      <c r="F83" s="166"/>
      <c r="G83" s="166"/>
      <c r="H83" s="166"/>
      <c r="I83" s="166"/>
      <c r="J83" s="166"/>
      <c r="K83" s="166"/>
      <c r="L83" s="166"/>
      <c r="M83" s="55"/>
      <c r="N83" s="166"/>
      <c r="O83" s="116"/>
      <c r="P83" s="59"/>
      <c r="Q83" s="59"/>
    </row>
    <row r="84" spans="1:17" s="150" customFormat="1" ht="13.5" thickBot="1" x14ac:dyDescent="0.25">
      <c r="A84" s="59"/>
      <c r="B84" s="133"/>
      <c r="C84" s="111"/>
      <c r="D84" s="55"/>
      <c r="E84" s="47" t="str">
        <f>Translations!$B$72</f>
        <v>i. Koszty obecne lub referencyjne</v>
      </c>
      <c r="F84" s="166"/>
      <c r="G84" s="166"/>
      <c r="H84" s="166"/>
      <c r="I84" s="166"/>
      <c r="J84" s="166"/>
      <c r="K84" s="166"/>
      <c r="L84" s="166"/>
      <c r="M84" s="55"/>
      <c r="N84" s="166"/>
      <c r="O84" s="116"/>
      <c r="P84" s="59"/>
      <c r="Q84" s="59"/>
    </row>
    <row r="85" spans="1:17" s="150" customFormat="1" ht="12.75" customHeight="1" x14ac:dyDescent="0.2">
      <c r="A85" s="59"/>
      <c r="B85" s="133"/>
      <c r="C85" s="111"/>
      <c r="D85" s="55"/>
      <c r="E85" s="330" t="str">
        <f>Translations!$B$70</f>
        <v>Zwięzły opis</v>
      </c>
      <c r="F85" s="337"/>
      <c r="G85" s="337"/>
      <c r="H85" s="327" t="str">
        <f>Translations!$B$86</f>
        <v>Koszty inwestycyjne</v>
      </c>
      <c r="I85" s="328"/>
      <c r="J85" s="329"/>
      <c r="K85" s="330" t="str">
        <f>Translations!$B$87</f>
        <v>Koszty UiO [€/rok]</v>
      </c>
      <c r="L85" s="331"/>
      <c r="M85" s="322" t="str">
        <f>Translations!$B$88</f>
        <v>Inne koszty [€/rok]</v>
      </c>
      <c r="N85" s="322" t="str">
        <f>Translations!$B$74</f>
        <v>Koszty roczne [€]</v>
      </c>
      <c r="O85" s="116"/>
      <c r="P85" s="59"/>
      <c r="Q85" s="59"/>
    </row>
    <row r="86" spans="1:17" s="211" customFormat="1" ht="43.5" customHeight="1" thickBot="1" x14ac:dyDescent="0.25">
      <c r="A86" s="172"/>
      <c r="B86" s="173"/>
      <c r="C86" s="160"/>
      <c r="D86" s="210"/>
      <c r="E86" s="332"/>
      <c r="F86" s="338"/>
      <c r="G86" s="338"/>
      <c r="H86" s="203" t="str">
        <f>Translations!$B$89</f>
        <v>Koszty inwestycyjne [€]</v>
      </c>
      <c r="I86" s="220" t="str">
        <f>Translations!$B$90</f>
        <v>okres amortyzacji [lata]</v>
      </c>
      <c r="J86" s="221" t="str">
        <f>Translations!$B$96</f>
        <v>stopa procentowa [%]</v>
      </c>
      <c r="K86" s="332"/>
      <c r="L86" s="333"/>
      <c r="M86" s="323"/>
      <c r="N86" s="334"/>
      <c r="O86" s="117"/>
      <c r="P86" s="172"/>
      <c r="Q86" s="172"/>
    </row>
    <row r="87" spans="1:17" s="150" customFormat="1" ht="15" customHeight="1" x14ac:dyDescent="0.2">
      <c r="A87" s="59"/>
      <c r="B87" s="133"/>
      <c r="C87" s="111"/>
      <c r="D87" s="99"/>
      <c r="E87" s="335"/>
      <c r="F87" s="336"/>
      <c r="G87" s="336"/>
      <c r="H87" s="230"/>
      <c r="I87" s="217"/>
      <c r="J87" s="212"/>
      <c r="K87" s="324"/>
      <c r="L87" s="325"/>
      <c r="M87" s="230"/>
      <c r="N87" s="222" t="str">
        <f>IF(COUNT(H87:M87)&gt;0,IF(COUNT(H87:I87)=2,IF(J87&gt;0,-PMT(J87/100,I87,H87),H87/I87),0)+K87+M87,"")</f>
        <v/>
      </c>
      <c r="O87" s="176"/>
      <c r="P87" s="59"/>
      <c r="Q87" s="59"/>
    </row>
    <row r="88" spans="1:17" s="150" customFormat="1" ht="12.75" customHeight="1" x14ac:dyDescent="0.2">
      <c r="A88" s="59"/>
      <c r="B88" s="133"/>
      <c r="C88" s="111"/>
      <c r="D88" s="55"/>
      <c r="E88" s="345"/>
      <c r="F88" s="346"/>
      <c r="G88" s="346"/>
      <c r="H88" s="229"/>
      <c r="I88" s="218"/>
      <c r="J88" s="213"/>
      <c r="K88" s="341"/>
      <c r="L88" s="342"/>
      <c r="M88" s="229"/>
      <c r="N88" s="223" t="str">
        <f>IF(COUNT(H88:M88)&gt;0,IF(COUNT(H88:I88)=2,IF(J88&gt;0,-PMT(J88/100,I88,H88),H88/I88),0)+K88+M88,"")</f>
        <v/>
      </c>
      <c r="O88" s="116"/>
      <c r="P88" s="59"/>
      <c r="Q88" s="59"/>
    </row>
    <row r="89" spans="1:17" s="150" customFormat="1" ht="12.75" customHeight="1" x14ac:dyDescent="0.2">
      <c r="A89" s="59"/>
      <c r="B89" s="133"/>
      <c r="C89" s="111"/>
      <c r="D89" s="55"/>
      <c r="E89" s="345"/>
      <c r="F89" s="346"/>
      <c r="G89" s="346"/>
      <c r="H89" s="229"/>
      <c r="I89" s="218"/>
      <c r="J89" s="213"/>
      <c r="K89" s="341"/>
      <c r="L89" s="342"/>
      <c r="M89" s="229"/>
      <c r="N89" s="223" t="str">
        <f>IF(COUNT(H89:M89)&gt;0,IF(COUNT(H89:I89)=2,IF(J89&gt;0,-PMT(J89/100,I89,H89),H89/I89),0)+K89+M89,"")</f>
        <v/>
      </c>
      <c r="O89" s="116"/>
      <c r="P89" s="59"/>
      <c r="Q89" s="59"/>
    </row>
    <row r="90" spans="1:17" s="150" customFormat="1" ht="12.75" customHeight="1" x14ac:dyDescent="0.2">
      <c r="A90" s="59"/>
      <c r="B90" s="133"/>
      <c r="C90" s="111"/>
      <c r="D90" s="55"/>
      <c r="E90" s="345"/>
      <c r="F90" s="346"/>
      <c r="G90" s="346"/>
      <c r="H90" s="229"/>
      <c r="I90" s="218"/>
      <c r="J90" s="213"/>
      <c r="K90" s="341"/>
      <c r="L90" s="342"/>
      <c r="M90" s="229"/>
      <c r="N90" s="223" t="str">
        <f>IF(COUNT(H90:M90)&gt;0,IF(COUNT(H90:I90)=2,IF(J90&gt;0,-PMT(J90/100,I90,H90),H90/I90),0)+K90+M90,"")</f>
        <v/>
      </c>
      <c r="O90" s="116"/>
      <c r="P90" s="59"/>
      <c r="Q90" s="59"/>
    </row>
    <row r="91" spans="1:17" s="150" customFormat="1" ht="12.75" customHeight="1" thickBot="1" x14ac:dyDescent="0.25">
      <c r="A91" s="59"/>
      <c r="B91" s="133"/>
      <c r="C91" s="111"/>
      <c r="D91" s="55"/>
      <c r="E91" s="350"/>
      <c r="F91" s="351"/>
      <c r="G91" s="351"/>
      <c r="H91" s="228"/>
      <c r="I91" s="219"/>
      <c r="J91" s="214"/>
      <c r="K91" s="343"/>
      <c r="L91" s="344"/>
      <c r="M91" s="228"/>
      <c r="N91" s="224" t="str">
        <f>IF(COUNT(H91:M91)&gt;0,IF(COUNT(H91:I91)=2,IF(J91&gt;0,-PMT(J91/100,I91,H91),H91/I91),0)+K91+M91,"")</f>
        <v/>
      </c>
      <c r="O91" s="116"/>
      <c r="P91" s="59"/>
      <c r="Q91" s="59"/>
    </row>
    <row r="92" spans="1:17" s="150" customFormat="1" ht="12.75" customHeight="1" thickBot="1" x14ac:dyDescent="0.25">
      <c r="A92" s="59"/>
      <c r="B92" s="133"/>
      <c r="C92" s="111"/>
      <c r="D92" s="55"/>
      <c r="E92" s="166"/>
      <c r="F92" s="166"/>
      <c r="G92" s="166"/>
      <c r="H92" s="166"/>
      <c r="I92" s="166"/>
      <c r="J92" s="166"/>
      <c r="K92" s="166"/>
      <c r="L92" s="100" t="str">
        <f>Translations!$B$52</f>
        <v>Suma</v>
      </c>
      <c r="M92" s="201" t="s">
        <v>103</v>
      </c>
      <c r="N92" s="186" t="str">
        <f>IF(COUNT(N87:N91)&gt;0,SUM(N87:N91),"")</f>
        <v/>
      </c>
      <c r="O92" s="116"/>
      <c r="P92" s="59"/>
      <c r="Q92" s="59"/>
    </row>
    <row r="93" spans="1:17" s="150" customFormat="1" ht="5.0999999999999996" customHeight="1" x14ac:dyDescent="0.2">
      <c r="A93" s="59"/>
      <c r="B93" s="133"/>
      <c r="C93" s="111"/>
      <c r="D93" s="55"/>
      <c r="E93" s="111"/>
      <c r="F93" s="111"/>
      <c r="G93" s="111"/>
      <c r="H93" s="111"/>
      <c r="I93" s="111"/>
      <c r="J93" s="111"/>
      <c r="K93" s="111"/>
      <c r="L93" s="111"/>
      <c r="M93" s="111"/>
      <c r="N93" s="111"/>
      <c r="O93" s="162"/>
      <c r="P93" s="59"/>
      <c r="Q93" s="59"/>
    </row>
    <row r="94" spans="1:17" s="150" customFormat="1" ht="15" customHeight="1" thickBot="1" x14ac:dyDescent="0.25">
      <c r="A94" s="59"/>
      <c r="B94" s="133"/>
      <c r="C94" s="111"/>
      <c r="D94" s="55"/>
      <c r="E94" s="47" t="str">
        <f>Translations!$B$75</f>
        <v>ii. Koszty nowego wyposażenia lub nowych działań</v>
      </c>
      <c r="F94" s="55"/>
      <c r="G94" s="174"/>
      <c r="H94" s="55"/>
      <c r="I94" s="55"/>
      <c r="J94" s="55"/>
      <c r="K94" s="55"/>
      <c r="L94" s="55"/>
      <c r="M94" s="55"/>
      <c r="N94" s="55"/>
      <c r="O94" s="162"/>
      <c r="P94" s="59"/>
      <c r="Q94" s="59"/>
    </row>
    <row r="95" spans="1:17" s="150" customFormat="1" ht="12.75" customHeight="1" x14ac:dyDescent="0.2">
      <c r="A95" s="59"/>
      <c r="B95" s="133"/>
      <c r="C95" s="111"/>
      <c r="D95" s="55"/>
      <c r="E95" s="330" t="str">
        <f>Translations!$B$70</f>
        <v>Zwięzły opis</v>
      </c>
      <c r="F95" s="337"/>
      <c r="G95" s="337"/>
      <c r="H95" s="327" t="str">
        <f>Translations!$B$86</f>
        <v>Koszty inwestycyjne</v>
      </c>
      <c r="I95" s="328"/>
      <c r="J95" s="329"/>
      <c r="K95" s="330" t="str">
        <f>Translations!$B$87</f>
        <v>Koszty UiO [€/rok]</v>
      </c>
      <c r="L95" s="331"/>
      <c r="M95" s="322" t="str">
        <f>Translations!$B$88</f>
        <v>Inne koszty [€/rok]</v>
      </c>
      <c r="N95" s="322" t="str">
        <f>Translations!$B$74</f>
        <v>Koszty roczne [€]</v>
      </c>
      <c r="O95" s="116"/>
      <c r="P95" s="59"/>
      <c r="Q95" s="59"/>
    </row>
    <row r="96" spans="1:17" s="211" customFormat="1" ht="43.5" customHeight="1" thickBot="1" x14ac:dyDescent="0.25">
      <c r="A96" s="172"/>
      <c r="B96" s="173"/>
      <c r="C96" s="160"/>
      <c r="D96" s="210"/>
      <c r="E96" s="332"/>
      <c r="F96" s="338"/>
      <c r="G96" s="338"/>
      <c r="H96" s="203" t="str">
        <f>Translations!$B$89</f>
        <v>Koszty inwestycyjne [€]</v>
      </c>
      <c r="I96" s="220" t="str">
        <f>Translations!$B$90</f>
        <v>okres amortyzacji [lata]</v>
      </c>
      <c r="J96" s="221" t="str">
        <f>Translations!$B$96</f>
        <v>stopa procentowa [%]</v>
      </c>
      <c r="K96" s="332"/>
      <c r="L96" s="333"/>
      <c r="M96" s="323"/>
      <c r="N96" s="334"/>
      <c r="O96" s="117"/>
      <c r="P96" s="172"/>
      <c r="Q96" s="172"/>
    </row>
    <row r="97" spans="1:23" s="150" customFormat="1" ht="15" customHeight="1" x14ac:dyDescent="0.2">
      <c r="A97" s="59"/>
      <c r="B97" s="133"/>
      <c r="C97" s="111"/>
      <c r="D97" s="99"/>
      <c r="E97" s="335"/>
      <c r="F97" s="336"/>
      <c r="G97" s="336"/>
      <c r="H97" s="230"/>
      <c r="I97" s="217"/>
      <c r="J97" s="212"/>
      <c r="K97" s="324"/>
      <c r="L97" s="325"/>
      <c r="M97" s="230"/>
      <c r="N97" s="222" t="str">
        <f>IF(COUNT(H97:M97)&gt;0,IF(COUNT(H97:I97)=2,IF(J97&gt;0,-PMT(J97/100,I97,H97),H97/I97),0)+K97+M97,"")</f>
        <v/>
      </c>
      <c r="O97" s="116"/>
      <c r="P97" s="59"/>
      <c r="Q97" s="59"/>
    </row>
    <row r="98" spans="1:23" s="150" customFormat="1" ht="12.75" customHeight="1" x14ac:dyDescent="0.2">
      <c r="A98" s="59"/>
      <c r="B98" s="133"/>
      <c r="C98" s="111"/>
      <c r="D98" s="55"/>
      <c r="E98" s="345"/>
      <c r="F98" s="346"/>
      <c r="G98" s="346"/>
      <c r="H98" s="229"/>
      <c r="I98" s="218"/>
      <c r="J98" s="213"/>
      <c r="K98" s="341"/>
      <c r="L98" s="342"/>
      <c r="M98" s="229"/>
      <c r="N98" s="223" t="str">
        <f>IF(COUNT(H98:M98)&gt;0,IF(COUNT(H98:I98)=2,IF(J98&gt;0,-PMT(J98/100,I98,H98),H98/I98),0)+K98+M98,"")</f>
        <v/>
      </c>
      <c r="O98" s="116"/>
      <c r="P98" s="59"/>
      <c r="Q98" s="59"/>
    </row>
    <row r="99" spans="1:23" s="150" customFormat="1" ht="12.75" customHeight="1" x14ac:dyDescent="0.2">
      <c r="A99" s="59"/>
      <c r="B99" s="133"/>
      <c r="C99" s="111"/>
      <c r="D99" s="55"/>
      <c r="E99" s="345"/>
      <c r="F99" s="346"/>
      <c r="G99" s="346"/>
      <c r="H99" s="229"/>
      <c r="I99" s="218"/>
      <c r="J99" s="213"/>
      <c r="K99" s="341"/>
      <c r="L99" s="342"/>
      <c r="M99" s="229"/>
      <c r="N99" s="223" t="str">
        <f>IF(COUNT(H99:M99)&gt;0,IF(COUNT(H99:I99)=2,IF(J99&gt;0,-PMT(J99/100,I99,H99),H99/I99),0)+K99+M99,"")</f>
        <v/>
      </c>
      <c r="O99" s="116"/>
      <c r="P99" s="59"/>
      <c r="Q99" s="59"/>
    </row>
    <row r="100" spans="1:23" s="150" customFormat="1" ht="12.75" customHeight="1" x14ac:dyDescent="0.2">
      <c r="A100" s="59"/>
      <c r="B100" s="133"/>
      <c r="C100" s="111"/>
      <c r="D100" s="55"/>
      <c r="E100" s="345"/>
      <c r="F100" s="346"/>
      <c r="G100" s="346"/>
      <c r="H100" s="229"/>
      <c r="I100" s="218"/>
      <c r="J100" s="213"/>
      <c r="K100" s="341"/>
      <c r="L100" s="342"/>
      <c r="M100" s="229"/>
      <c r="N100" s="223" t="str">
        <f>IF(COUNT(H100:M100)&gt;0,IF(COUNT(H100:I100)=2,IF(J100&gt;0,-PMT(J100/100,I100,H100),H100/I100),0)+K100+M100,"")</f>
        <v/>
      </c>
      <c r="O100" s="116"/>
      <c r="P100" s="59"/>
      <c r="Q100" s="59"/>
    </row>
    <row r="101" spans="1:23" s="150" customFormat="1" ht="12.75" customHeight="1" thickBot="1" x14ac:dyDescent="0.25">
      <c r="A101" s="59"/>
      <c r="B101" s="133"/>
      <c r="C101" s="111"/>
      <c r="D101" s="55"/>
      <c r="E101" s="350"/>
      <c r="F101" s="351"/>
      <c r="G101" s="351"/>
      <c r="H101" s="228"/>
      <c r="I101" s="219"/>
      <c r="J101" s="214"/>
      <c r="K101" s="343"/>
      <c r="L101" s="344"/>
      <c r="M101" s="228"/>
      <c r="N101" s="224" t="str">
        <f>IF(COUNT(H101:M101)&gt;0,IF(COUNT(H101:I101)=2,IF(J101&gt;0,-PMT(J101/100,I101,H101),H101/I101),0)+K101+M101,"")</f>
        <v/>
      </c>
      <c r="O101" s="116"/>
      <c r="P101" s="59"/>
      <c r="Q101" s="59"/>
    </row>
    <row r="102" spans="1:23" s="150" customFormat="1" ht="15" customHeight="1" thickBot="1" x14ac:dyDescent="0.25">
      <c r="A102" s="59"/>
      <c r="B102" s="133"/>
      <c r="C102" s="111"/>
      <c r="D102" s="111"/>
      <c r="E102" s="111"/>
      <c r="F102" s="111"/>
      <c r="G102" s="111"/>
      <c r="H102" s="111"/>
      <c r="I102" s="111"/>
      <c r="J102" s="111"/>
      <c r="K102" s="111"/>
      <c r="L102" s="100" t="str">
        <f>Translations!$B$52</f>
        <v>Suma</v>
      </c>
      <c r="M102" s="201" t="s">
        <v>103</v>
      </c>
      <c r="N102" s="186" t="str">
        <f>IF(COUNT(N97:N101)&gt;0,SUM(N97:N101),"")</f>
        <v/>
      </c>
      <c r="O102" s="116"/>
      <c r="P102" s="59"/>
      <c r="Q102" s="59"/>
    </row>
    <row r="103" spans="1:23" s="150" customFormat="1" ht="15" customHeight="1" thickBot="1" x14ac:dyDescent="0.25">
      <c r="A103" s="59"/>
      <c r="B103" s="133"/>
      <c r="C103" s="111"/>
      <c r="D103" s="111"/>
      <c r="E103" s="111"/>
      <c r="F103" s="111"/>
      <c r="G103" s="111"/>
      <c r="H103" s="111"/>
      <c r="I103" s="111"/>
      <c r="J103" s="111"/>
      <c r="K103" s="111"/>
      <c r="L103" s="111"/>
      <c r="M103" s="111"/>
      <c r="N103" s="111"/>
      <c r="O103" s="116"/>
      <c r="P103" s="59"/>
      <c r="Q103" s="59"/>
    </row>
    <row r="104" spans="1:23" s="150" customFormat="1" ht="15" customHeight="1" thickBot="1" x14ac:dyDescent="0.25">
      <c r="A104" s="59"/>
      <c r="B104" s="133"/>
      <c r="C104" s="111"/>
      <c r="D104" s="60" t="s">
        <v>21</v>
      </c>
      <c r="E104" s="339" t="str">
        <f>Translations!$B$77</f>
        <v>Koszty roczne (Suma wszystkich "dodatkowych" kosztów)</v>
      </c>
      <c r="F104" s="339"/>
      <c r="G104" s="339"/>
      <c r="H104" s="339"/>
      <c r="I104" s="339"/>
      <c r="J104" s="339"/>
      <c r="K104" s="339"/>
      <c r="L104" s="339"/>
      <c r="M104" s="185" t="s">
        <v>103</v>
      </c>
      <c r="N104" s="186" t="str">
        <f>IF(ISNUMBER(N102),N102-IF(ISNUMBER(N92),N92,0),"")</f>
        <v/>
      </c>
      <c r="O104" s="162"/>
      <c r="P104" s="59"/>
      <c r="Q104" s="59"/>
    </row>
    <row r="105" spans="1:23" s="150" customFormat="1" ht="5.0999999999999996" customHeight="1" x14ac:dyDescent="0.2">
      <c r="A105" s="59"/>
      <c r="B105" s="133"/>
      <c r="C105" s="111"/>
      <c r="D105" s="55"/>
      <c r="E105" s="175"/>
      <c r="F105" s="175"/>
      <c r="G105" s="175"/>
      <c r="H105" s="175"/>
      <c r="I105" s="175"/>
      <c r="J105" s="175"/>
      <c r="K105" s="175"/>
      <c r="L105" s="175"/>
      <c r="M105" s="175"/>
      <c r="N105" s="175"/>
      <c r="O105" s="162"/>
      <c r="P105" s="59"/>
      <c r="Q105" s="59"/>
    </row>
    <row r="106" spans="1:23" s="150" customFormat="1" ht="13.5" thickBot="1" x14ac:dyDescent="0.25">
      <c r="A106" s="59"/>
      <c r="B106" s="133"/>
      <c r="C106" s="111"/>
      <c r="D106" s="55"/>
      <c r="E106" s="140"/>
      <c r="F106" s="140"/>
      <c r="G106" s="60" t="str">
        <f>Translations!$B$78</f>
        <v>Cena jednostek EUA [€/t CO2e]</v>
      </c>
      <c r="H106" s="140"/>
      <c r="I106" s="60" t="str">
        <f>Translations!$B$79</f>
        <v>Emisje średnioroczne</v>
      </c>
      <c r="J106" s="140"/>
      <c r="K106" s="60" t="str">
        <f>Translations!$B$80</f>
        <v xml:space="preserve">Współczynnik udoskonalania </v>
      </c>
      <c r="L106" s="140"/>
      <c r="M106" s="140"/>
      <c r="N106" s="140"/>
      <c r="O106" s="162"/>
      <c r="P106" s="59"/>
      <c r="Q106" s="59"/>
    </row>
    <row r="107" spans="1:23" s="150" customFormat="1" ht="15" customHeight="1" thickBot="1" x14ac:dyDescent="0.25">
      <c r="A107" s="59"/>
      <c r="B107" s="133"/>
      <c r="C107" s="111"/>
      <c r="D107" s="60" t="s">
        <v>3</v>
      </c>
      <c r="E107" s="339" t="str">
        <f>Translations!$B$81</f>
        <v xml:space="preserve">Roczne zyski </v>
      </c>
      <c r="F107" s="340"/>
      <c r="G107" s="161">
        <v>80</v>
      </c>
      <c r="H107" s="182" t="s">
        <v>102</v>
      </c>
      <c r="I107" s="195"/>
      <c r="J107" s="183" t="s">
        <v>102</v>
      </c>
      <c r="K107" s="163" t="str">
        <f>IF(AND(J77&lt;&gt;"",J77=FALSE),1/100,IF(COUNT(J79,J80)=2,J79-J80,""))</f>
        <v/>
      </c>
      <c r="L107" s="184"/>
      <c r="M107" s="185" t="s">
        <v>103</v>
      </c>
      <c r="N107" s="186" t="str">
        <f>IF(COUNT(G107,I107,K107)=3,G107*I107*K107,"")</f>
        <v/>
      </c>
      <c r="O107" s="162"/>
      <c r="P107" s="59"/>
      <c r="Q107" s="59"/>
    </row>
    <row r="108" spans="1:23" s="150" customFormat="1" ht="5.0999999999999996" customHeight="1" thickBot="1" x14ac:dyDescent="0.25">
      <c r="A108" s="59"/>
      <c r="B108" s="133"/>
      <c r="C108" s="111"/>
      <c r="D108" s="112"/>
      <c r="E108" s="175"/>
      <c r="F108" s="175"/>
      <c r="G108" s="175"/>
      <c r="H108" s="175"/>
      <c r="I108" s="175"/>
      <c r="J108" s="175"/>
      <c r="K108" s="175"/>
      <c r="L108" s="175"/>
      <c r="M108" s="175"/>
      <c r="N108" s="175"/>
      <c r="O108" s="176"/>
      <c r="P108" s="59"/>
      <c r="Q108" s="59"/>
    </row>
    <row r="109" spans="1:23" s="150" customFormat="1" ht="15" customHeight="1" thickBot="1" x14ac:dyDescent="0.25">
      <c r="A109" s="177"/>
      <c r="B109" s="178"/>
      <c r="C109" s="109"/>
      <c r="D109" s="60" t="s">
        <v>125</v>
      </c>
      <c r="E109" s="137" t="str">
        <f>Translations!$B$82</f>
        <v>Czy koszty są nieracjonalne?</v>
      </c>
      <c r="F109" s="180"/>
      <c r="G109" s="180"/>
      <c r="H109" s="181"/>
      <c r="I109" s="165" t="str">
        <f>IF(COUNT(N104,N107)=2,AND(N104&gt;N107,N104&gt;IF(CNTR_SmallEmitter,1000,4000)),"")</f>
        <v/>
      </c>
      <c r="J109" s="110"/>
      <c r="K109" s="110"/>
      <c r="L109" s="110"/>
      <c r="M109" s="110"/>
      <c r="N109" s="110"/>
      <c r="O109" s="179"/>
      <c r="P109" s="177"/>
      <c r="Q109" s="177"/>
    </row>
    <row r="110" spans="1:23" ht="12.75" customHeight="1" thickBot="1" x14ac:dyDescent="0.25">
      <c r="A110" s="125"/>
      <c r="B110" s="133"/>
      <c r="C110" s="102"/>
      <c r="D110" s="10"/>
      <c r="E110" s="103"/>
      <c r="F110" s="9"/>
      <c r="G110" s="11"/>
      <c r="H110" s="11"/>
      <c r="I110" s="11"/>
      <c r="J110" s="11"/>
      <c r="K110" s="11"/>
      <c r="L110" s="11"/>
      <c r="M110" s="11"/>
      <c r="N110" s="11"/>
      <c r="O110" s="115"/>
      <c r="P110" s="96"/>
      <c r="Q110" s="5"/>
      <c r="R110" s="151"/>
      <c r="S110" s="151"/>
      <c r="T110" s="151"/>
      <c r="U110" s="151"/>
      <c r="V110" s="151"/>
      <c r="W110" s="151"/>
    </row>
    <row r="111" spans="1:23" s="150" customFormat="1" ht="12.75" customHeight="1" thickBot="1" x14ac:dyDescent="0.25">
      <c r="A111" s="59"/>
      <c r="B111" s="133"/>
      <c r="C111" s="55"/>
      <c r="D111" s="55"/>
      <c r="E111" s="55"/>
      <c r="F111" s="55"/>
      <c r="G111" s="55"/>
      <c r="H111" s="55"/>
      <c r="I111" s="55"/>
      <c r="J111" s="55"/>
      <c r="K111" s="55"/>
      <c r="L111" s="55"/>
      <c r="M111" s="55"/>
      <c r="N111" s="55"/>
      <c r="O111" s="116"/>
      <c r="P111" s="59"/>
      <c r="Q111" s="59"/>
    </row>
    <row r="112" spans="1:23" s="150" customFormat="1" ht="15.75" customHeight="1" thickBot="1" x14ac:dyDescent="0.25">
      <c r="A112" s="59"/>
      <c r="B112" s="133"/>
      <c r="C112" s="104">
        <f>C75+1</f>
        <v>3</v>
      </c>
      <c r="D112" s="55"/>
      <c r="E112" s="326" t="str">
        <f>Translations!$B$54</f>
        <v>To jest opcjonalne narzędzie do sprawdzania czy koszty mogą być uznane za nieracjonalne.</v>
      </c>
      <c r="F112" s="326"/>
      <c r="G112" s="326"/>
      <c r="H112" s="326"/>
      <c r="I112" s="326"/>
      <c r="J112" s="326"/>
      <c r="K112" s="326"/>
      <c r="L112" s="326"/>
      <c r="M112" s="326"/>
      <c r="N112" s="326"/>
      <c r="O112" s="116"/>
      <c r="P112" s="59"/>
      <c r="Q112" s="59"/>
    </row>
    <row r="113" spans="1:17" s="150" customFormat="1" ht="5.0999999999999996" customHeight="1" x14ac:dyDescent="0.2">
      <c r="A113" s="59"/>
      <c r="B113" s="133"/>
      <c r="C113" s="187"/>
      <c r="D113" s="55"/>
      <c r="E113" s="166"/>
      <c r="F113" s="166"/>
      <c r="G113" s="166"/>
      <c r="H113" s="166"/>
      <c r="I113" s="166"/>
      <c r="J113" s="166"/>
      <c r="K113" s="166"/>
      <c r="L113" s="166"/>
      <c r="M113" s="166"/>
      <c r="N113" s="166"/>
      <c r="O113" s="116"/>
      <c r="P113" s="59"/>
      <c r="Q113" s="59"/>
    </row>
    <row r="114" spans="1:17" s="150" customFormat="1" ht="12.75" customHeight="1" x14ac:dyDescent="0.2">
      <c r="A114" s="59"/>
      <c r="B114" s="133"/>
      <c r="C114" s="111"/>
      <c r="D114" s="60" t="s">
        <v>1</v>
      </c>
      <c r="E114" s="339" t="str">
        <f>Translations!$B$55</f>
        <v>Bezpośredni wpływ na dokładność?</v>
      </c>
      <c r="F114" s="339"/>
      <c r="G114" s="339"/>
      <c r="H114" s="339"/>
      <c r="I114" s="340"/>
      <c r="J114" s="209"/>
      <c r="K114" s="167"/>
      <c r="L114" s="167"/>
      <c r="M114" s="167"/>
      <c r="N114" s="167"/>
      <c r="O114" s="116"/>
      <c r="P114" s="59"/>
      <c r="Q114" s="59"/>
    </row>
    <row r="115" spans="1:17" s="150" customFormat="1" ht="5.0999999999999996" customHeight="1" x14ac:dyDescent="0.2">
      <c r="A115" s="59"/>
      <c r="B115" s="133"/>
      <c r="C115" s="111"/>
      <c r="D115" s="55"/>
      <c r="E115" s="78"/>
      <c r="F115" s="78"/>
      <c r="G115" s="78"/>
      <c r="H115" s="78"/>
      <c r="I115" s="78"/>
      <c r="J115" s="78"/>
      <c r="K115" s="78"/>
      <c r="L115" s="78"/>
      <c r="M115" s="78"/>
      <c r="N115" s="78"/>
      <c r="O115" s="116"/>
      <c r="P115" s="59"/>
      <c r="Q115" s="59"/>
    </row>
    <row r="116" spans="1:17" s="150" customFormat="1" ht="12.75" customHeight="1" x14ac:dyDescent="0.2">
      <c r="A116" s="59"/>
      <c r="B116" s="133"/>
      <c r="C116" s="111"/>
      <c r="D116" s="55"/>
      <c r="E116" s="347" t="str">
        <f>Translations!$B$57</f>
        <v>Obecnie osiągana niepewność:</v>
      </c>
      <c r="F116" s="347"/>
      <c r="G116" s="347"/>
      <c r="H116" s="347"/>
      <c r="I116" s="348"/>
      <c r="J116" s="194"/>
      <c r="K116" s="236" t="str">
        <f>IF(J116&lt;0,EUconst_ERR_Inconsistent,"")</f>
        <v/>
      </c>
      <c r="L116" s="166"/>
      <c r="M116" s="166"/>
      <c r="N116" s="166"/>
      <c r="O116" s="116"/>
      <c r="P116" s="59"/>
      <c r="Q116" s="169" t="b">
        <f>AND(J114&lt;&gt;"",J114=FALSE)</f>
        <v>0</v>
      </c>
    </row>
    <row r="117" spans="1:17" s="150" customFormat="1" ht="12.75" customHeight="1" x14ac:dyDescent="0.2">
      <c r="A117" s="59"/>
      <c r="B117" s="133"/>
      <c r="C117" s="111"/>
      <c r="D117" s="55"/>
      <c r="E117" s="347" t="str">
        <f>Translations!$B$58</f>
        <v>Niepewność związana z wymaganym poziomem dokładności:</v>
      </c>
      <c r="F117" s="347"/>
      <c r="G117" s="347"/>
      <c r="H117" s="347"/>
      <c r="I117" s="348"/>
      <c r="J117" s="194"/>
      <c r="K117" s="166"/>
      <c r="L117" s="166"/>
      <c r="M117" s="166"/>
      <c r="N117" s="166"/>
      <c r="O117" s="116"/>
      <c r="P117" s="59"/>
      <c r="Q117" s="169" t="b">
        <f>Q116</f>
        <v>0</v>
      </c>
    </row>
    <row r="118" spans="1:17" s="150" customFormat="1" ht="5.0999999999999996" customHeight="1" x14ac:dyDescent="0.2">
      <c r="A118" s="59"/>
      <c r="B118" s="133"/>
      <c r="C118" s="111"/>
      <c r="D118" s="55"/>
      <c r="E118" s="168"/>
      <c r="F118" s="168"/>
      <c r="G118" s="168"/>
      <c r="H118" s="168"/>
      <c r="I118" s="168"/>
      <c r="J118" s="166"/>
      <c r="K118" s="166"/>
      <c r="L118" s="166"/>
      <c r="M118" s="166"/>
      <c r="N118" s="166"/>
      <c r="O118" s="116"/>
      <c r="P118" s="59"/>
      <c r="Q118" s="59"/>
    </row>
    <row r="119" spans="1:17" s="150" customFormat="1" ht="12.75" customHeight="1" x14ac:dyDescent="0.2">
      <c r="A119" s="59"/>
      <c r="B119" s="133"/>
      <c r="C119" s="111"/>
      <c r="D119" s="60" t="s">
        <v>2</v>
      </c>
      <c r="E119" s="349" t="str">
        <f>Translations!$B$59</f>
        <v>Typy kosztów</v>
      </c>
      <c r="F119" s="349"/>
      <c r="G119" s="349"/>
      <c r="H119" s="349"/>
      <c r="I119" s="349"/>
      <c r="J119" s="349"/>
      <c r="K119" s="349"/>
      <c r="L119" s="349"/>
      <c r="M119" s="349"/>
      <c r="N119" s="349"/>
      <c r="O119" s="116"/>
      <c r="P119" s="59"/>
      <c r="Q119" s="59"/>
    </row>
    <row r="120" spans="1:17" s="150" customFormat="1" ht="5.0999999999999996" customHeight="1" x14ac:dyDescent="0.2">
      <c r="A120" s="59"/>
      <c r="B120" s="133"/>
      <c r="C120" s="111"/>
      <c r="D120" s="55"/>
      <c r="E120" s="166"/>
      <c r="F120" s="166"/>
      <c r="G120" s="166"/>
      <c r="H120" s="166"/>
      <c r="I120" s="166"/>
      <c r="J120" s="166"/>
      <c r="K120" s="166"/>
      <c r="L120" s="166"/>
      <c r="M120" s="55"/>
      <c r="N120" s="166"/>
      <c r="O120" s="116"/>
      <c r="P120" s="59"/>
      <c r="Q120" s="59"/>
    </row>
    <row r="121" spans="1:17" s="150" customFormat="1" ht="13.5" thickBot="1" x14ac:dyDescent="0.25">
      <c r="A121" s="59"/>
      <c r="B121" s="133"/>
      <c r="C121" s="111"/>
      <c r="D121" s="55"/>
      <c r="E121" s="47" t="str">
        <f>Translations!$B$72</f>
        <v>i. Koszty obecne lub referencyjne</v>
      </c>
      <c r="F121" s="166"/>
      <c r="G121" s="166"/>
      <c r="H121" s="166"/>
      <c r="I121" s="166"/>
      <c r="J121" s="166"/>
      <c r="K121" s="166"/>
      <c r="L121" s="166"/>
      <c r="M121" s="55"/>
      <c r="N121" s="166"/>
      <c r="O121" s="116"/>
      <c r="P121" s="59"/>
      <c r="Q121" s="59"/>
    </row>
    <row r="122" spans="1:17" s="150" customFormat="1" ht="12.75" customHeight="1" x14ac:dyDescent="0.2">
      <c r="A122" s="59"/>
      <c r="B122" s="133"/>
      <c r="C122" s="111"/>
      <c r="D122" s="55"/>
      <c r="E122" s="330" t="str">
        <f>Translations!$B$70</f>
        <v>Zwięzły opis</v>
      </c>
      <c r="F122" s="337"/>
      <c r="G122" s="337"/>
      <c r="H122" s="327" t="str">
        <f>Translations!$B$86</f>
        <v>Koszty inwestycyjne</v>
      </c>
      <c r="I122" s="328"/>
      <c r="J122" s="329"/>
      <c r="K122" s="330" t="str">
        <f>Translations!$B$87</f>
        <v>Koszty UiO [€/rok]</v>
      </c>
      <c r="L122" s="331"/>
      <c r="M122" s="322" t="str">
        <f>Translations!$B$88</f>
        <v>Inne koszty [€/rok]</v>
      </c>
      <c r="N122" s="322" t="str">
        <f>Translations!$B$74</f>
        <v>Koszty roczne [€]</v>
      </c>
      <c r="O122" s="116"/>
      <c r="P122" s="59"/>
      <c r="Q122" s="59"/>
    </row>
    <row r="123" spans="1:17" s="211" customFormat="1" ht="43.5" customHeight="1" thickBot="1" x14ac:dyDescent="0.25">
      <c r="A123" s="172"/>
      <c r="B123" s="173"/>
      <c r="C123" s="160"/>
      <c r="D123" s="210"/>
      <c r="E123" s="332"/>
      <c r="F123" s="338"/>
      <c r="G123" s="338"/>
      <c r="H123" s="203" t="str">
        <f>Translations!$B$89</f>
        <v>Koszty inwestycyjne [€]</v>
      </c>
      <c r="I123" s="220" t="str">
        <f>Translations!$B$90</f>
        <v>okres amortyzacji [lata]</v>
      </c>
      <c r="J123" s="221" t="str">
        <f>Translations!$B$96</f>
        <v>stopa procentowa [%]</v>
      </c>
      <c r="K123" s="332"/>
      <c r="L123" s="333"/>
      <c r="M123" s="323"/>
      <c r="N123" s="334"/>
      <c r="O123" s="117"/>
      <c r="P123" s="172"/>
      <c r="Q123" s="172"/>
    </row>
    <row r="124" spans="1:17" s="150" customFormat="1" ht="15" customHeight="1" x14ac:dyDescent="0.2">
      <c r="A124" s="59"/>
      <c r="B124" s="133"/>
      <c r="C124" s="111"/>
      <c r="D124" s="99"/>
      <c r="E124" s="335"/>
      <c r="F124" s="336"/>
      <c r="G124" s="336"/>
      <c r="H124" s="230"/>
      <c r="I124" s="217"/>
      <c r="J124" s="212"/>
      <c r="K124" s="324"/>
      <c r="L124" s="325"/>
      <c r="M124" s="230"/>
      <c r="N124" s="222" t="str">
        <f>IF(COUNT(H124:M124)&gt;0,IF(COUNT(H124:I124)=2,IF(J124&gt;0,-PMT(J124/100,I124,H124),H124/I124),0)+K124+M124,"")</f>
        <v/>
      </c>
      <c r="O124" s="176"/>
      <c r="P124" s="59"/>
      <c r="Q124" s="59"/>
    </row>
    <row r="125" spans="1:17" s="150" customFormat="1" ht="12.75" customHeight="1" x14ac:dyDescent="0.2">
      <c r="A125" s="59"/>
      <c r="B125" s="133"/>
      <c r="C125" s="111"/>
      <c r="D125" s="55"/>
      <c r="E125" s="345"/>
      <c r="F125" s="346"/>
      <c r="G125" s="346"/>
      <c r="H125" s="229"/>
      <c r="I125" s="218"/>
      <c r="J125" s="213"/>
      <c r="K125" s="341"/>
      <c r="L125" s="342"/>
      <c r="M125" s="229"/>
      <c r="N125" s="223" t="str">
        <f>IF(COUNT(H125:M125)&gt;0,IF(COUNT(H125:I125)=2,IF(J125&gt;0,-PMT(J125/100,I125,H125),H125/I125),0)+K125+M125,"")</f>
        <v/>
      </c>
      <c r="O125" s="116"/>
      <c r="P125" s="59"/>
      <c r="Q125" s="59"/>
    </row>
    <row r="126" spans="1:17" s="150" customFormat="1" ht="12.75" customHeight="1" x14ac:dyDescent="0.2">
      <c r="A126" s="59"/>
      <c r="B126" s="133"/>
      <c r="C126" s="111"/>
      <c r="D126" s="55"/>
      <c r="E126" s="345"/>
      <c r="F126" s="346"/>
      <c r="G126" s="346"/>
      <c r="H126" s="229"/>
      <c r="I126" s="218"/>
      <c r="J126" s="213"/>
      <c r="K126" s="341"/>
      <c r="L126" s="342"/>
      <c r="M126" s="229"/>
      <c r="N126" s="223" t="str">
        <f>IF(COUNT(H126:M126)&gt;0,IF(COUNT(H126:I126)=2,IF(J126&gt;0,-PMT(J126/100,I126,H126),H126/I126),0)+K126+M126,"")</f>
        <v/>
      </c>
      <c r="O126" s="116"/>
      <c r="P126" s="59"/>
      <c r="Q126" s="59"/>
    </row>
    <row r="127" spans="1:17" s="150" customFormat="1" ht="12.75" customHeight="1" x14ac:dyDescent="0.2">
      <c r="A127" s="59"/>
      <c r="B127" s="133"/>
      <c r="C127" s="111"/>
      <c r="D127" s="55"/>
      <c r="E127" s="345"/>
      <c r="F127" s="346"/>
      <c r="G127" s="346"/>
      <c r="H127" s="229"/>
      <c r="I127" s="218"/>
      <c r="J127" s="213"/>
      <c r="K127" s="341"/>
      <c r="L127" s="342"/>
      <c r="M127" s="229"/>
      <c r="N127" s="223" t="str">
        <f>IF(COUNT(H127:M127)&gt;0,IF(COUNT(H127:I127)=2,IF(J127&gt;0,-PMT(J127/100,I127,H127),H127/I127),0)+K127+M127,"")</f>
        <v/>
      </c>
      <c r="O127" s="116"/>
      <c r="P127" s="59"/>
      <c r="Q127" s="59"/>
    </row>
    <row r="128" spans="1:17" s="150" customFormat="1" ht="12.75" customHeight="1" thickBot="1" x14ac:dyDescent="0.25">
      <c r="A128" s="59"/>
      <c r="B128" s="133"/>
      <c r="C128" s="111"/>
      <c r="D128" s="55"/>
      <c r="E128" s="350"/>
      <c r="F128" s="351"/>
      <c r="G128" s="351"/>
      <c r="H128" s="228"/>
      <c r="I128" s="219"/>
      <c r="J128" s="214"/>
      <c r="K128" s="343"/>
      <c r="L128" s="344"/>
      <c r="M128" s="228"/>
      <c r="N128" s="224" t="str">
        <f>IF(COUNT(H128:M128)&gt;0,IF(COUNT(H128:I128)=2,IF(J128&gt;0,-PMT(J128/100,I128,H128),H128/I128),0)+K128+M128,"")</f>
        <v/>
      </c>
      <c r="O128" s="116"/>
      <c r="P128" s="59"/>
      <c r="Q128" s="59"/>
    </row>
    <row r="129" spans="1:17" s="150" customFormat="1" ht="12.75" customHeight="1" thickBot="1" x14ac:dyDescent="0.25">
      <c r="A129" s="59"/>
      <c r="B129" s="133"/>
      <c r="C129" s="111"/>
      <c r="D129" s="55"/>
      <c r="E129" s="166"/>
      <c r="F129" s="166"/>
      <c r="G129" s="166"/>
      <c r="H129" s="166"/>
      <c r="I129" s="166"/>
      <c r="J129" s="166"/>
      <c r="K129" s="166"/>
      <c r="L129" s="100" t="str">
        <f>Translations!$B$52</f>
        <v>Suma</v>
      </c>
      <c r="M129" s="201" t="s">
        <v>103</v>
      </c>
      <c r="N129" s="186" t="str">
        <f>IF(COUNT(N124:N128)&gt;0,SUM(N124:N128),"")</f>
        <v/>
      </c>
      <c r="O129" s="116"/>
      <c r="P129" s="59"/>
      <c r="Q129" s="59"/>
    </row>
    <row r="130" spans="1:17" s="150" customFormat="1" ht="5.0999999999999996" customHeight="1" x14ac:dyDescent="0.2">
      <c r="A130" s="59"/>
      <c r="B130" s="133"/>
      <c r="C130" s="111"/>
      <c r="D130" s="55"/>
      <c r="E130" s="111"/>
      <c r="F130" s="111"/>
      <c r="G130" s="111"/>
      <c r="H130" s="111"/>
      <c r="I130" s="111"/>
      <c r="J130" s="111"/>
      <c r="K130" s="111"/>
      <c r="L130" s="111"/>
      <c r="M130" s="111"/>
      <c r="N130" s="111"/>
      <c r="O130" s="162"/>
      <c r="P130" s="59"/>
      <c r="Q130" s="59"/>
    </row>
    <row r="131" spans="1:17" s="150" customFormat="1" ht="15" customHeight="1" thickBot="1" x14ac:dyDescent="0.25">
      <c r="A131" s="59"/>
      <c r="B131" s="133"/>
      <c r="C131" s="111"/>
      <c r="D131" s="55"/>
      <c r="E131" s="47" t="str">
        <f>Translations!$B$75</f>
        <v>ii. Koszty nowego wyposażenia lub nowych działań</v>
      </c>
      <c r="F131" s="55"/>
      <c r="G131" s="174"/>
      <c r="H131" s="55"/>
      <c r="I131" s="55"/>
      <c r="J131" s="55"/>
      <c r="K131" s="55"/>
      <c r="L131" s="55"/>
      <c r="M131" s="55"/>
      <c r="N131" s="55"/>
      <c r="O131" s="162"/>
      <c r="P131" s="59"/>
      <c r="Q131" s="59"/>
    </row>
    <row r="132" spans="1:17" s="150" customFormat="1" ht="12.75" customHeight="1" x14ac:dyDescent="0.2">
      <c r="A132" s="59"/>
      <c r="B132" s="133"/>
      <c r="C132" s="111"/>
      <c r="D132" s="55"/>
      <c r="E132" s="330" t="str">
        <f>Translations!$B$70</f>
        <v>Zwięzły opis</v>
      </c>
      <c r="F132" s="337"/>
      <c r="G132" s="337"/>
      <c r="H132" s="327" t="str">
        <f>Translations!$B$86</f>
        <v>Koszty inwestycyjne</v>
      </c>
      <c r="I132" s="328"/>
      <c r="J132" s="329"/>
      <c r="K132" s="330" t="str">
        <f>Translations!$B$87</f>
        <v>Koszty UiO [€/rok]</v>
      </c>
      <c r="L132" s="331"/>
      <c r="M132" s="322" t="str">
        <f>Translations!$B$88</f>
        <v>Inne koszty [€/rok]</v>
      </c>
      <c r="N132" s="322" t="str">
        <f>Translations!$B$74</f>
        <v>Koszty roczne [€]</v>
      </c>
      <c r="O132" s="116"/>
      <c r="P132" s="59"/>
      <c r="Q132" s="59"/>
    </row>
    <row r="133" spans="1:17" s="211" customFormat="1" ht="43.5" customHeight="1" thickBot="1" x14ac:dyDescent="0.25">
      <c r="A133" s="172"/>
      <c r="B133" s="173"/>
      <c r="C133" s="160"/>
      <c r="D133" s="210"/>
      <c r="E133" s="332"/>
      <c r="F133" s="338"/>
      <c r="G133" s="338"/>
      <c r="H133" s="203" t="str">
        <f>Translations!$B$89</f>
        <v>Koszty inwestycyjne [€]</v>
      </c>
      <c r="I133" s="220" t="str">
        <f>Translations!$B$90</f>
        <v>okres amortyzacji [lata]</v>
      </c>
      <c r="J133" s="221" t="str">
        <f>Translations!$B$96</f>
        <v>stopa procentowa [%]</v>
      </c>
      <c r="K133" s="332"/>
      <c r="L133" s="333"/>
      <c r="M133" s="323"/>
      <c r="N133" s="334"/>
      <c r="O133" s="117"/>
      <c r="P133" s="172"/>
      <c r="Q133" s="172"/>
    </row>
    <row r="134" spans="1:17" s="150" customFormat="1" ht="15" customHeight="1" x14ac:dyDescent="0.2">
      <c r="A134" s="59"/>
      <c r="B134" s="133"/>
      <c r="C134" s="111"/>
      <c r="D134" s="99"/>
      <c r="E134" s="335"/>
      <c r="F134" s="336"/>
      <c r="G134" s="336"/>
      <c r="H134" s="230"/>
      <c r="I134" s="217"/>
      <c r="J134" s="212"/>
      <c r="K134" s="324"/>
      <c r="L134" s="325"/>
      <c r="M134" s="230"/>
      <c r="N134" s="222" t="str">
        <f>IF(COUNT(H134:M134)&gt;0,IF(COUNT(H134:I134)=2,IF(J134&gt;0,-PMT(J134/100,I134,H134),H134/I134),0)+K134+M134,"")</f>
        <v/>
      </c>
      <c r="O134" s="116"/>
      <c r="P134" s="59"/>
      <c r="Q134" s="59"/>
    </row>
    <row r="135" spans="1:17" s="150" customFormat="1" ht="12.75" customHeight="1" x14ac:dyDescent="0.2">
      <c r="A135" s="59"/>
      <c r="B135" s="133"/>
      <c r="C135" s="111"/>
      <c r="D135" s="55"/>
      <c r="E135" s="345"/>
      <c r="F135" s="346"/>
      <c r="G135" s="346"/>
      <c r="H135" s="229"/>
      <c r="I135" s="218"/>
      <c r="J135" s="213"/>
      <c r="K135" s="341"/>
      <c r="L135" s="342"/>
      <c r="M135" s="229"/>
      <c r="N135" s="223" t="str">
        <f>IF(COUNT(H135:M135)&gt;0,IF(COUNT(H135:I135)=2,IF(J135&gt;0,-PMT(J135/100,I135,H135),H135/I135),0)+K135+M135,"")</f>
        <v/>
      </c>
      <c r="O135" s="116"/>
      <c r="P135" s="59"/>
      <c r="Q135" s="59"/>
    </row>
    <row r="136" spans="1:17" s="150" customFormat="1" ht="12.75" customHeight="1" x14ac:dyDescent="0.2">
      <c r="A136" s="59"/>
      <c r="B136" s="133"/>
      <c r="C136" s="111"/>
      <c r="D136" s="55"/>
      <c r="E136" s="345"/>
      <c r="F136" s="346"/>
      <c r="G136" s="346"/>
      <c r="H136" s="229"/>
      <c r="I136" s="218"/>
      <c r="J136" s="213"/>
      <c r="K136" s="341"/>
      <c r="L136" s="342"/>
      <c r="M136" s="229"/>
      <c r="N136" s="223" t="str">
        <f>IF(COUNT(H136:M136)&gt;0,IF(COUNT(H136:I136)=2,IF(J136&gt;0,-PMT(J136/100,I136,H136),H136/I136),0)+K136+M136,"")</f>
        <v/>
      </c>
      <c r="O136" s="116"/>
      <c r="P136" s="59"/>
      <c r="Q136" s="59"/>
    </row>
    <row r="137" spans="1:17" s="150" customFormat="1" ht="12.75" customHeight="1" x14ac:dyDescent="0.2">
      <c r="A137" s="59"/>
      <c r="B137" s="133"/>
      <c r="C137" s="111"/>
      <c r="D137" s="55"/>
      <c r="E137" s="345"/>
      <c r="F137" s="346"/>
      <c r="G137" s="346"/>
      <c r="H137" s="229"/>
      <c r="I137" s="218"/>
      <c r="J137" s="213"/>
      <c r="K137" s="341"/>
      <c r="L137" s="342"/>
      <c r="M137" s="229"/>
      <c r="N137" s="223" t="str">
        <f>IF(COUNT(H137:M137)&gt;0,IF(COUNT(H137:I137)=2,IF(J137&gt;0,-PMT(J137/100,I137,H137),H137/I137),0)+K137+M137,"")</f>
        <v/>
      </c>
      <c r="O137" s="116"/>
      <c r="P137" s="59"/>
      <c r="Q137" s="59"/>
    </row>
    <row r="138" spans="1:17" s="150" customFormat="1" ht="12.75" customHeight="1" thickBot="1" x14ac:dyDescent="0.25">
      <c r="A138" s="59"/>
      <c r="B138" s="133"/>
      <c r="C138" s="111"/>
      <c r="D138" s="55"/>
      <c r="E138" s="350"/>
      <c r="F138" s="351"/>
      <c r="G138" s="351"/>
      <c r="H138" s="228"/>
      <c r="I138" s="219"/>
      <c r="J138" s="214"/>
      <c r="K138" s="343"/>
      <c r="L138" s="344"/>
      <c r="M138" s="228"/>
      <c r="N138" s="224" t="str">
        <f>IF(COUNT(H138:M138)&gt;0,IF(COUNT(H138:I138)=2,IF(J138&gt;0,-PMT(J138/100,I138,H138),H138/I138),0)+K138+M138,"")</f>
        <v/>
      </c>
      <c r="O138" s="116"/>
      <c r="P138" s="59"/>
      <c r="Q138" s="59"/>
    </row>
    <row r="139" spans="1:17" s="150" customFormat="1" ht="15" customHeight="1" thickBot="1" x14ac:dyDescent="0.25">
      <c r="A139" s="59"/>
      <c r="B139" s="133"/>
      <c r="C139" s="111"/>
      <c r="D139" s="111"/>
      <c r="E139" s="111"/>
      <c r="F139" s="111"/>
      <c r="G139" s="111"/>
      <c r="H139" s="111"/>
      <c r="I139" s="111"/>
      <c r="J139" s="111"/>
      <c r="K139" s="111"/>
      <c r="L139" s="100" t="str">
        <f>Translations!$B$52</f>
        <v>Suma</v>
      </c>
      <c r="M139" s="201" t="s">
        <v>103</v>
      </c>
      <c r="N139" s="186" t="str">
        <f>IF(COUNT(N134:N138)&gt;0,SUM(N134:N138),"")</f>
        <v/>
      </c>
      <c r="O139" s="116"/>
      <c r="P139" s="59"/>
      <c r="Q139" s="59"/>
    </row>
    <row r="140" spans="1:17" s="150" customFormat="1" ht="15" customHeight="1" thickBot="1" x14ac:dyDescent="0.25">
      <c r="A140" s="59"/>
      <c r="B140" s="133"/>
      <c r="C140" s="111"/>
      <c r="D140" s="111"/>
      <c r="E140" s="111"/>
      <c r="F140" s="111"/>
      <c r="G140" s="111"/>
      <c r="H140" s="111"/>
      <c r="I140" s="111"/>
      <c r="J140" s="111"/>
      <c r="K140" s="111"/>
      <c r="L140" s="111"/>
      <c r="M140" s="111"/>
      <c r="N140" s="111"/>
      <c r="O140" s="116"/>
      <c r="P140" s="59"/>
      <c r="Q140" s="59"/>
    </row>
    <row r="141" spans="1:17" s="150" customFormat="1" ht="15" customHeight="1" thickBot="1" x14ac:dyDescent="0.25">
      <c r="A141" s="59"/>
      <c r="B141" s="133"/>
      <c r="C141" s="111"/>
      <c r="D141" s="60" t="s">
        <v>21</v>
      </c>
      <c r="E141" s="339" t="str">
        <f>Translations!$B$77</f>
        <v>Koszty roczne (Suma wszystkich "dodatkowych" kosztów)</v>
      </c>
      <c r="F141" s="339"/>
      <c r="G141" s="339"/>
      <c r="H141" s="339"/>
      <c r="I141" s="339"/>
      <c r="J141" s="339"/>
      <c r="K141" s="339"/>
      <c r="L141" s="339"/>
      <c r="M141" s="185" t="s">
        <v>103</v>
      </c>
      <c r="N141" s="186" t="str">
        <f>IF(ISNUMBER(N139),N139-IF(ISNUMBER(N129),N129,0),"")</f>
        <v/>
      </c>
      <c r="O141" s="162"/>
      <c r="P141" s="59"/>
      <c r="Q141" s="59"/>
    </row>
    <row r="142" spans="1:17" s="150" customFormat="1" ht="5.0999999999999996" customHeight="1" x14ac:dyDescent="0.2">
      <c r="A142" s="59"/>
      <c r="B142" s="133"/>
      <c r="C142" s="111"/>
      <c r="D142" s="55"/>
      <c r="E142" s="175"/>
      <c r="F142" s="175"/>
      <c r="G142" s="175"/>
      <c r="H142" s="175"/>
      <c r="I142" s="175"/>
      <c r="J142" s="175"/>
      <c r="K142" s="175"/>
      <c r="L142" s="175"/>
      <c r="M142" s="175"/>
      <c r="N142" s="175"/>
      <c r="O142" s="162"/>
      <c r="P142" s="59"/>
      <c r="Q142" s="59"/>
    </row>
    <row r="143" spans="1:17" s="150" customFormat="1" ht="13.5" thickBot="1" x14ac:dyDescent="0.25">
      <c r="A143" s="59"/>
      <c r="B143" s="133"/>
      <c r="C143" s="111"/>
      <c r="D143" s="55"/>
      <c r="E143" s="140"/>
      <c r="F143" s="140"/>
      <c r="G143" s="60" t="str">
        <f>Translations!$B$78</f>
        <v>Cena jednostek EUA [€/t CO2e]</v>
      </c>
      <c r="H143" s="140"/>
      <c r="I143" s="60" t="str">
        <f>Translations!$B$79</f>
        <v>Emisje średnioroczne</v>
      </c>
      <c r="J143" s="140"/>
      <c r="K143" s="60" t="str">
        <f>Translations!$B$80</f>
        <v xml:space="preserve">Współczynnik udoskonalania </v>
      </c>
      <c r="L143" s="140"/>
      <c r="M143" s="140"/>
      <c r="N143" s="140"/>
      <c r="O143" s="162"/>
      <c r="P143" s="59"/>
      <c r="Q143" s="59"/>
    </row>
    <row r="144" spans="1:17" s="150" customFormat="1" ht="15" customHeight="1" thickBot="1" x14ac:dyDescent="0.25">
      <c r="A144" s="59"/>
      <c r="B144" s="133"/>
      <c r="C144" s="111"/>
      <c r="D144" s="60" t="s">
        <v>3</v>
      </c>
      <c r="E144" s="339" t="str">
        <f>Translations!$B$81</f>
        <v xml:space="preserve">Roczne zyski </v>
      </c>
      <c r="F144" s="340"/>
      <c r="G144" s="161">
        <v>80</v>
      </c>
      <c r="H144" s="182" t="s">
        <v>102</v>
      </c>
      <c r="I144" s="195"/>
      <c r="J144" s="183" t="s">
        <v>102</v>
      </c>
      <c r="K144" s="163" t="str">
        <f>IF(AND(J114&lt;&gt;"",J114=FALSE),1/100,IF(COUNT(J116,J117)=2,J116-J117,""))</f>
        <v/>
      </c>
      <c r="L144" s="184"/>
      <c r="M144" s="185" t="s">
        <v>103</v>
      </c>
      <c r="N144" s="186" t="str">
        <f>IF(COUNT(G144,I144,K144)=3,G144*I144*K144,"")</f>
        <v/>
      </c>
      <c r="O144" s="162"/>
      <c r="P144" s="59"/>
      <c r="Q144" s="59"/>
    </row>
    <row r="145" spans="1:23" s="150" customFormat="1" ht="5.0999999999999996" customHeight="1" thickBot="1" x14ac:dyDescent="0.25">
      <c r="A145" s="59"/>
      <c r="B145" s="133"/>
      <c r="C145" s="111"/>
      <c r="D145" s="112"/>
      <c r="E145" s="175"/>
      <c r="F145" s="175"/>
      <c r="G145" s="175"/>
      <c r="H145" s="175"/>
      <c r="I145" s="175"/>
      <c r="J145" s="175"/>
      <c r="K145" s="175"/>
      <c r="L145" s="175"/>
      <c r="M145" s="175"/>
      <c r="N145" s="175"/>
      <c r="O145" s="176"/>
      <c r="P145" s="59"/>
      <c r="Q145" s="59"/>
    </row>
    <row r="146" spans="1:23" s="150" customFormat="1" ht="15" customHeight="1" thickBot="1" x14ac:dyDescent="0.25">
      <c r="A146" s="177"/>
      <c r="B146" s="178"/>
      <c r="C146" s="109"/>
      <c r="D146" s="60" t="s">
        <v>125</v>
      </c>
      <c r="E146" s="137" t="str">
        <f>Translations!$B$82</f>
        <v>Czy koszty są nieracjonalne?</v>
      </c>
      <c r="F146" s="180"/>
      <c r="G146" s="180"/>
      <c r="H146" s="181"/>
      <c r="I146" s="165" t="str">
        <f>IF(COUNT(N141,N144)=2,AND(N141&gt;N144,N141&gt;IF(CNTR_SmallEmitter,1000,4000)),"")</f>
        <v/>
      </c>
      <c r="J146" s="110"/>
      <c r="K146" s="110"/>
      <c r="L146" s="110"/>
      <c r="M146" s="110"/>
      <c r="N146" s="110"/>
      <c r="O146" s="179"/>
      <c r="P146" s="177"/>
      <c r="Q146" s="177"/>
    </row>
    <row r="147" spans="1:23" ht="12.75" customHeight="1" thickBot="1" x14ac:dyDescent="0.25">
      <c r="A147" s="125"/>
      <c r="B147" s="133"/>
      <c r="C147" s="102"/>
      <c r="D147" s="10"/>
      <c r="E147" s="103"/>
      <c r="F147" s="9"/>
      <c r="G147" s="11"/>
      <c r="H147" s="11"/>
      <c r="I147" s="11"/>
      <c r="J147" s="11"/>
      <c r="K147" s="11"/>
      <c r="L147" s="11"/>
      <c r="M147" s="11"/>
      <c r="N147" s="11"/>
      <c r="O147" s="115"/>
      <c r="P147" s="96"/>
      <c r="Q147" s="5"/>
      <c r="R147" s="151"/>
      <c r="S147" s="151"/>
      <c r="T147" s="151"/>
      <c r="U147" s="151"/>
      <c r="V147" s="151"/>
      <c r="W147" s="151"/>
    </row>
    <row r="148" spans="1:23" s="150" customFormat="1" ht="12.75" customHeight="1" thickBot="1" x14ac:dyDescent="0.25">
      <c r="A148" s="59"/>
      <c r="B148" s="133"/>
      <c r="C148" s="55"/>
      <c r="D148" s="55"/>
      <c r="E148" s="55"/>
      <c r="F148" s="55"/>
      <c r="G148" s="55"/>
      <c r="H148" s="55"/>
      <c r="I148" s="55"/>
      <c r="J148" s="55"/>
      <c r="K148" s="55"/>
      <c r="L148" s="55"/>
      <c r="M148" s="55"/>
      <c r="N148" s="55"/>
      <c r="O148" s="116"/>
      <c r="P148" s="59"/>
      <c r="Q148" s="59"/>
    </row>
    <row r="149" spans="1:23" s="150" customFormat="1" ht="15.75" customHeight="1" thickBot="1" x14ac:dyDescent="0.25">
      <c r="A149" s="59"/>
      <c r="B149" s="133"/>
      <c r="C149" s="104">
        <f>C112+1</f>
        <v>4</v>
      </c>
      <c r="D149" s="55"/>
      <c r="E149" s="326" t="str">
        <f>Translations!$B$54</f>
        <v>To jest opcjonalne narzędzie do sprawdzania czy koszty mogą być uznane za nieracjonalne.</v>
      </c>
      <c r="F149" s="326"/>
      <c r="G149" s="326"/>
      <c r="H149" s="326"/>
      <c r="I149" s="326"/>
      <c r="J149" s="326"/>
      <c r="K149" s="326"/>
      <c r="L149" s="326"/>
      <c r="M149" s="326"/>
      <c r="N149" s="326"/>
      <c r="O149" s="116"/>
      <c r="P149" s="59"/>
      <c r="Q149" s="59"/>
    </row>
    <row r="150" spans="1:23" s="150" customFormat="1" ht="5.0999999999999996" customHeight="1" x14ac:dyDescent="0.2">
      <c r="A150" s="59"/>
      <c r="B150" s="133"/>
      <c r="C150" s="187"/>
      <c r="D150" s="55"/>
      <c r="E150" s="166"/>
      <c r="F150" s="166"/>
      <c r="G150" s="166"/>
      <c r="H150" s="166"/>
      <c r="I150" s="166"/>
      <c r="J150" s="166"/>
      <c r="K150" s="166"/>
      <c r="L150" s="166"/>
      <c r="M150" s="166"/>
      <c r="N150" s="166"/>
      <c r="O150" s="116"/>
      <c r="P150" s="59"/>
      <c r="Q150" s="59"/>
    </row>
    <row r="151" spans="1:23" s="150" customFormat="1" ht="12.75" customHeight="1" x14ac:dyDescent="0.2">
      <c r="A151" s="59"/>
      <c r="B151" s="133"/>
      <c r="C151" s="111"/>
      <c r="D151" s="60" t="s">
        <v>1</v>
      </c>
      <c r="E151" s="339" t="str">
        <f>Translations!$B$55</f>
        <v>Bezpośredni wpływ na dokładność?</v>
      </c>
      <c r="F151" s="339"/>
      <c r="G151" s="339"/>
      <c r="H151" s="339"/>
      <c r="I151" s="340"/>
      <c r="J151" s="209"/>
      <c r="K151" s="167"/>
      <c r="L151" s="167"/>
      <c r="M151" s="167"/>
      <c r="N151" s="167"/>
      <c r="O151" s="116"/>
      <c r="P151" s="59"/>
      <c r="Q151" s="59"/>
    </row>
    <row r="152" spans="1:23" s="150" customFormat="1" ht="5.0999999999999996" customHeight="1" x14ac:dyDescent="0.2">
      <c r="A152" s="59"/>
      <c r="B152" s="133"/>
      <c r="C152" s="111"/>
      <c r="D152" s="55"/>
      <c r="E152" s="78"/>
      <c r="F152" s="78"/>
      <c r="G152" s="78"/>
      <c r="H152" s="78"/>
      <c r="I152" s="78"/>
      <c r="J152" s="78"/>
      <c r="K152" s="78"/>
      <c r="L152" s="78"/>
      <c r="M152" s="78"/>
      <c r="N152" s="78"/>
      <c r="O152" s="116"/>
      <c r="P152" s="59"/>
      <c r="Q152" s="59"/>
    </row>
    <row r="153" spans="1:23" s="150" customFormat="1" ht="12.75" customHeight="1" x14ac:dyDescent="0.2">
      <c r="A153" s="59"/>
      <c r="B153" s="133"/>
      <c r="C153" s="111"/>
      <c r="D153" s="55"/>
      <c r="E153" s="347" t="str">
        <f>Translations!$B$57</f>
        <v>Obecnie osiągana niepewność:</v>
      </c>
      <c r="F153" s="347"/>
      <c r="G153" s="347"/>
      <c r="H153" s="347"/>
      <c r="I153" s="348"/>
      <c r="J153" s="194"/>
      <c r="K153" s="236" t="str">
        <f>IF(J153&lt;0,EUconst_ERR_Inconsistent,"")</f>
        <v/>
      </c>
      <c r="L153" s="166"/>
      <c r="M153" s="166"/>
      <c r="N153" s="166"/>
      <c r="O153" s="116"/>
      <c r="P153" s="59"/>
      <c r="Q153" s="169" t="b">
        <f>AND(J151&lt;&gt;"",J151=FALSE)</f>
        <v>0</v>
      </c>
    </row>
    <row r="154" spans="1:23" s="150" customFormat="1" ht="12.75" customHeight="1" x14ac:dyDescent="0.2">
      <c r="A154" s="59"/>
      <c r="B154" s="133"/>
      <c r="C154" s="111"/>
      <c r="D154" s="55"/>
      <c r="E154" s="347" t="str">
        <f>Translations!$B$58</f>
        <v>Niepewność związana z wymaganym poziomem dokładności:</v>
      </c>
      <c r="F154" s="347"/>
      <c r="G154" s="347"/>
      <c r="H154" s="347"/>
      <c r="I154" s="348"/>
      <c r="J154" s="194"/>
      <c r="K154" s="166"/>
      <c r="L154" s="166"/>
      <c r="M154" s="166"/>
      <c r="N154" s="166"/>
      <c r="O154" s="116"/>
      <c r="P154" s="59"/>
      <c r="Q154" s="169" t="b">
        <f>Q153</f>
        <v>0</v>
      </c>
    </row>
    <row r="155" spans="1:23" s="150" customFormat="1" ht="5.0999999999999996" customHeight="1" x14ac:dyDescent="0.2">
      <c r="A155" s="59"/>
      <c r="B155" s="133"/>
      <c r="C155" s="111"/>
      <c r="D155" s="55"/>
      <c r="E155" s="168"/>
      <c r="F155" s="168"/>
      <c r="G155" s="168"/>
      <c r="H155" s="168"/>
      <c r="I155" s="168"/>
      <c r="J155" s="166"/>
      <c r="K155" s="166"/>
      <c r="L155" s="166"/>
      <c r="M155" s="166"/>
      <c r="N155" s="166"/>
      <c r="O155" s="116"/>
      <c r="P155" s="59"/>
      <c r="Q155" s="59"/>
    </row>
    <row r="156" spans="1:23" s="150" customFormat="1" ht="12.75" customHeight="1" x14ac:dyDescent="0.2">
      <c r="A156" s="59"/>
      <c r="B156" s="133"/>
      <c r="C156" s="111"/>
      <c r="D156" s="60" t="s">
        <v>2</v>
      </c>
      <c r="E156" s="349" t="str">
        <f>Translations!$B$59</f>
        <v>Typy kosztów</v>
      </c>
      <c r="F156" s="349"/>
      <c r="G156" s="349"/>
      <c r="H156" s="349"/>
      <c r="I156" s="349"/>
      <c r="J156" s="349"/>
      <c r="K156" s="349"/>
      <c r="L156" s="349"/>
      <c r="M156" s="349"/>
      <c r="N156" s="349"/>
      <c r="O156" s="116"/>
      <c r="P156" s="59"/>
      <c r="Q156" s="59"/>
    </row>
    <row r="157" spans="1:23" s="150" customFormat="1" ht="5.0999999999999996" customHeight="1" x14ac:dyDescent="0.2">
      <c r="A157" s="59"/>
      <c r="B157" s="133"/>
      <c r="C157" s="111"/>
      <c r="D157" s="55"/>
      <c r="E157" s="166"/>
      <c r="F157" s="166"/>
      <c r="G157" s="166"/>
      <c r="H157" s="166"/>
      <c r="I157" s="166"/>
      <c r="J157" s="166"/>
      <c r="K157" s="166"/>
      <c r="L157" s="166"/>
      <c r="M157" s="55"/>
      <c r="N157" s="166"/>
      <c r="O157" s="116"/>
      <c r="P157" s="59"/>
      <c r="Q157" s="59"/>
    </row>
    <row r="158" spans="1:23" s="150" customFormat="1" ht="13.5" thickBot="1" x14ac:dyDescent="0.25">
      <c r="A158" s="59"/>
      <c r="B158" s="133"/>
      <c r="C158" s="111"/>
      <c r="D158" s="55"/>
      <c r="E158" s="47" t="str">
        <f>Translations!$B$72</f>
        <v>i. Koszty obecne lub referencyjne</v>
      </c>
      <c r="F158" s="166"/>
      <c r="G158" s="166"/>
      <c r="H158" s="166"/>
      <c r="I158" s="166"/>
      <c r="J158" s="166"/>
      <c r="K158" s="166"/>
      <c r="L158" s="166"/>
      <c r="M158" s="55"/>
      <c r="N158" s="166"/>
      <c r="O158" s="116"/>
      <c r="P158" s="59"/>
      <c r="Q158" s="59"/>
    </row>
    <row r="159" spans="1:23" s="150" customFormat="1" ht="12.75" customHeight="1" x14ac:dyDescent="0.2">
      <c r="A159" s="59"/>
      <c r="B159" s="133"/>
      <c r="C159" s="111"/>
      <c r="D159" s="55"/>
      <c r="E159" s="330" t="str">
        <f>Translations!$B$70</f>
        <v>Zwięzły opis</v>
      </c>
      <c r="F159" s="337"/>
      <c r="G159" s="337"/>
      <c r="H159" s="327" t="str">
        <f>Translations!$B$86</f>
        <v>Koszty inwestycyjne</v>
      </c>
      <c r="I159" s="328"/>
      <c r="J159" s="329"/>
      <c r="K159" s="330" t="str">
        <f>Translations!$B$87</f>
        <v>Koszty UiO [€/rok]</v>
      </c>
      <c r="L159" s="331"/>
      <c r="M159" s="322" t="str">
        <f>Translations!$B$88</f>
        <v>Inne koszty [€/rok]</v>
      </c>
      <c r="N159" s="322" t="str">
        <f>Translations!$B$74</f>
        <v>Koszty roczne [€]</v>
      </c>
      <c r="O159" s="116"/>
      <c r="P159" s="59"/>
      <c r="Q159" s="59"/>
    </row>
    <row r="160" spans="1:23" s="211" customFormat="1" ht="43.5" customHeight="1" thickBot="1" x14ac:dyDescent="0.25">
      <c r="A160" s="172"/>
      <c r="B160" s="173"/>
      <c r="C160" s="160"/>
      <c r="D160" s="210"/>
      <c r="E160" s="332"/>
      <c r="F160" s="338"/>
      <c r="G160" s="338"/>
      <c r="H160" s="203" t="str">
        <f>Translations!$B$89</f>
        <v>Koszty inwestycyjne [€]</v>
      </c>
      <c r="I160" s="220" t="str">
        <f>Translations!$B$90</f>
        <v>okres amortyzacji [lata]</v>
      </c>
      <c r="J160" s="221" t="str">
        <f>Translations!$B$96</f>
        <v>stopa procentowa [%]</v>
      </c>
      <c r="K160" s="332"/>
      <c r="L160" s="333"/>
      <c r="M160" s="323"/>
      <c r="N160" s="334"/>
      <c r="O160" s="117"/>
      <c r="P160" s="172"/>
      <c r="Q160" s="172"/>
    </row>
    <row r="161" spans="1:17" s="150" customFormat="1" ht="15" customHeight="1" x14ac:dyDescent="0.2">
      <c r="A161" s="59"/>
      <c r="B161" s="133"/>
      <c r="C161" s="111"/>
      <c r="D161" s="99"/>
      <c r="E161" s="335"/>
      <c r="F161" s="336"/>
      <c r="G161" s="336"/>
      <c r="H161" s="230"/>
      <c r="I161" s="217"/>
      <c r="J161" s="212"/>
      <c r="K161" s="324"/>
      <c r="L161" s="325"/>
      <c r="M161" s="230"/>
      <c r="N161" s="222" t="str">
        <f>IF(COUNT(H161:M161)&gt;0,IF(COUNT(H161:I161)=2,IF(J161&gt;0,-PMT(J161/100,I161,H161),H161/I161),0)+K161+M161,"")</f>
        <v/>
      </c>
      <c r="O161" s="176"/>
      <c r="P161" s="59"/>
      <c r="Q161" s="59"/>
    </row>
    <row r="162" spans="1:17" s="150" customFormat="1" ht="12.75" customHeight="1" x14ac:dyDescent="0.2">
      <c r="A162" s="59"/>
      <c r="B162" s="133"/>
      <c r="C162" s="111"/>
      <c r="D162" s="55"/>
      <c r="E162" s="345"/>
      <c r="F162" s="346"/>
      <c r="G162" s="346"/>
      <c r="H162" s="229"/>
      <c r="I162" s="218"/>
      <c r="J162" s="213"/>
      <c r="K162" s="341"/>
      <c r="L162" s="342"/>
      <c r="M162" s="229"/>
      <c r="N162" s="223" t="str">
        <f>IF(COUNT(H162:M162)&gt;0,IF(COUNT(H162:I162)=2,IF(J162&gt;0,-PMT(J162/100,I162,H162),H162/I162),0)+K162+M162,"")</f>
        <v/>
      </c>
      <c r="O162" s="116"/>
      <c r="P162" s="59"/>
      <c r="Q162" s="59"/>
    </row>
    <row r="163" spans="1:17" s="150" customFormat="1" ht="12.75" customHeight="1" x14ac:dyDescent="0.2">
      <c r="A163" s="59"/>
      <c r="B163" s="133"/>
      <c r="C163" s="111"/>
      <c r="D163" s="55"/>
      <c r="E163" s="345"/>
      <c r="F163" s="346"/>
      <c r="G163" s="346"/>
      <c r="H163" s="229"/>
      <c r="I163" s="218"/>
      <c r="J163" s="213"/>
      <c r="K163" s="341"/>
      <c r="L163" s="342"/>
      <c r="M163" s="229"/>
      <c r="N163" s="223" t="str">
        <f>IF(COUNT(H163:M163)&gt;0,IF(COUNT(H163:I163)=2,IF(J163&gt;0,-PMT(J163/100,I163,H163),H163/I163),0)+K163+M163,"")</f>
        <v/>
      </c>
      <c r="O163" s="116"/>
      <c r="P163" s="59"/>
      <c r="Q163" s="59"/>
    </row>
    <row r="164" spans="1:17" s="150" customFormat="1" ht="12.75" customHeight="1" x14ac:dyDescent="0.2">
      <c r="A164" s="59"/>
      <c r="B164" s="133"/>
      <c r="C164" s="111"/>
      <c r="D164" s="55"/>
      <c r="E164" s="345"/>
      <c r="F164" s="346"/>
      <c r="G164" s="346"/>
      <c r="H164" s="229"/>
      <c r="I164" s="218"/>
      <c r="J164" s="213"/>
      <c r="K164" s="341"/>
      <c r="L164" s="342"/>
      <c r="M164" s="229"/>
      <c r="N164" s="223" t="str">
        <f>IF(COUNT(H164:M164)&gt;0,IF(COUNT(H164:I164)=2,IF(J164&gt;0,-PMT(J164/100,I164,H164),H164/I164),0)+K164+M164,"")</f>
        <v/>
      </c>
      <c r="O164" s="116"/>
      <c r="P164" s="59"/>
      <c r="Q164" s="59"/>
    </row>
    <row r="165" spans="1:17" s="150" customFormat="1" ht="12.75" customHeight="1" thickBot="1" x14ac:dyDescent="0.25">
      <c r="A165" s="59"/>
      <c r="B165" s="133"/>
      <c r="C165" s="111"/>
      <c r="D165" s="55"/>
      <c r="E165" s="350"/>
      <c r="F165" s="351"/>
      <c r="G165" s="351"/>
      <c r="H165" s="228"/>
      <c r="I165" s="219"/>
      <c r="J165" s="214"/>
      <c r="K165" s="343"/>
      <c r="L165" s="344"/>
      <c r="M165" s="228"/>
      <c r="N165" s="224" t="str">
        <f>IF(COUNT(H165:M165)&gt;0,IF(COUNT(H165:I165)=2,IF(J165&gt;0,-PMT(J165/100,I165,H165),H165/I165),0)+K165+M165,"")</f>
        <v/>
      </c>
      <c r="O165" s="116"/>
      <c r="P165" s="59"/>
      <c r="Q165" s="59"/>
    </row>
    <row r="166" spans="1:17" s="150" customFormat="1" ht="12.75" customHeight="1" thickBot="1" x14ac:dyDescent="0.25">
      <c r="A166" s="59"/>
      <c r="B166" s="133"/>
      <c r="C166" s="111"/>
      <c r="D166" s="55"/>
      <c r="E166" s="166"/>
      <c r="F166" s="166"/>
      <c r="G166" s="166"/>
      <c r="H166" s="166"/>
      <c r="I166" s="166"/>
      <c r="J166" s="166"/>
      <c r="K166" s="166"/>
      <c r="L166" s="100" t="str">
        <f>Translations!$B$52</f>
        <v>Suma</v>
      </c>
      <c r="M166" s="201" t="s">
        <v>103</v>
      </c>
      <c r="N166" s="186" t="str">
        <f>IF(COUNT(N161:N165)&gt;0,SUM(N161:N165),"")</f>
        <v/>
      </c>
      <c r="O166" s="116"/>
      <c r="P166" s="59"/>
      <c r="Q166" s="59"/>
    </row>
    <row r="167" spans="1:17" s="150" customFormat="1" ht="5.0999999999999996" customHeight="1" x14ac:dyDescent="0.2">
      <c r="A167" s="59"/>
      <c r="B167" s="133"/>
      <c r="C167" s="111"/>
      <c r="D167" s="55"/>
      <c r="E167" s="111"/>
      <c r="F167" s="111"/>
      <c r="G167" s="111"/>
      <c r="H167" s="111"/>
      <c r="I167" s="111"/>
      <c r="J167" s="111"/>
      <c r="K167" s="111"/>
      <c r="L167" s="111"/>
      <c r="M167" s="111"/>
      <c r="N167" s="111"/>
      <c r="O167" s="162"/>
      <c r="P167" s="59"/>
      <c r="Q167" s="59"/>
    </row>
    <row r="168" spans="1:17" s="150" customFormat="1" ht="15" customHeight="1" thickBot="1" x14ac:dyDescent="0.25">
      <c r="A168" s="59"/>
      <c r="B168" s="133"/>
      <c r="C168" s="111"/>
      <c r="D168" s="55"/>
      <c r="E168" s="47" t="str">
        <f>Translations!$B$75</f>
        <v>ii. Koszty nowego wyposażenia lub nowych działań</v>
      </c>
      <c r="F168" s="55"/>
      <c r="G168" s="174"/>
      <c r="H168" s="55"/>
      <c r="I168" s="55"/>
      <c r="J168" s="55"/>
      <c r="K168" s="55"/>
      <c r="L168" s="55"/>
      <c r="M168" s="55"/>
      <c r="N168" s="55"/>
      <c r="O168" s="162"/>
      <c r="P168" s="59"/>
      <c r="Q168" s="59"/>
    </row>
    <row r="169" spans="1:17" s="150" customFormat="1" ht="12.75" customHeight="1" x14ac:dyDescent="0.2">
      <c r="A169" s="59"/>
      <c r="B169" s="133"/>
      <c r="C169" s="111"/>
      <c r="D169" s="55"/>
      <c r="E169" s="330" t="str">
        <f>Translations!$B$70</f>
        <v>Zwięzły opis</v>
      </c>
      <c r="F169" s="337"/>
      <c r="G169" s="337"/>
      <c r="H169" s="327" t="str">
        <f>Translations!$B$86</f>
        <v>Koszty inwestycyjne</v>
      </c>
      <c r="I169" s="328"/>
      <c r="J169" s="329"/>
      <c r="K169" s="330" t="str">
        <f>Translations!$B$87</f>
        <v>Koszty UiO [€/rok]</v>
      </c>
      <c r="L169" s="331"/>
      <c r="M169" s="322" t="str">
        <f>Translations!$B$88</f>
        <v>Inne koszty [€/rok]</v>
      </c>
      <c r="N169" s="322" t="str">
        <f>Translations!$B$74</f>
        <v>Koszty roczne [€]</v>
      </c>
      <c r="O169" s="116"/>
      <c r="P169" s="59"/>
      <c r="Q169" s="59"/>
    </row>
    <row r="170" spans="1:17" s="211" customFormat="1" ht="43.5" customHeight="1" thickBot="1" x14ac:dyDescent="0.25">
      <c r="A170" s="172"/>
      <c r="B170" s="173"/>
      <c r="C170" s="160"/>
      <c r="D170" s="210"/>
      <c r="E170" s="332"/>
      <c r="F170" s="338"/>
      <c r="G170" s="338"/>
      <c r="H170" s="203" t="str">
        <f>Translations!$B$89</f>
        <v>Koszty inwestycyjne [€]</v>
      </c>
      <c r="I170" s="220" t="str">
        <f>Translations!$B$90</f>
        <v>okres amortyzacji [lata]</v>
      </c>
      <c r="J170" s="221" t="str">
        <f>Translations!$B$96</f>
        <v>stopa procentowa [%]</v>
      </c>
      <c r="K170" s="332"/>
      <c r="L170" s="333"/>
      <c r="M170" s="323"/>
      <c r="N170" s="334"/>
      <c r="O170" s="117"/>
      <c r="P170" s="172"/>
      <c r="Q170" s="172"/>
    </row>
    <row r="171" spans="1:17" s="150" customFormat="1" ht="15" customHeight="1" x14ac:dyDescent="0.2">
      <c r="A171" s="59"/>
      <c r="B171" s="133"/>
      <c r="C171" s="111"/>
      <c r="D171" s="99"/>
      <c r="E171" s="335"/>
      <c r="F171" s="336"/>
      <c r="G171" s="336"/>
      <c r="H171" s="230"/>
      <c r="I171" s="217"/>
      <c r="J171" s="212"/>
      <c r="K171" s="324"/>
      <c r="L171" s="325"/>
      <c r="M171" s="230"/>
      <c r="N171" s="222" t="str">
        <f>IF(COUNT(H171:M171)&gt;0,IF(COUNT(H171:I171)=2,IF(J171&gt;0,-PMT(J171/100,I171,H171),H171/I171),0)+K171+M171,"")</f>
        <v/>
      </c>
      <c r="O171" s="116"/>
      <c r="P171" s="59"/>
      <c r="Q171" s="59"/>
    </row>
    <row r="172" spans="1:17" s="150" customFormat="1" ht="12.75" customHeight="1" x14ac:dyDescent="0.2">
      <c r="A172" s="59"/>
      <c r="B172" s="133"/>
      <c r="C172" s="111"/>
      <c r="D172" s="55"/>
      <c r="E172" s="345"/>
      <c r="F172" s="346"/>
      <c r="G172" s="346"/>
      <c r="H172" s="229"/>
      <c r="I172" s="218"/>
      <c r="J172" s="213"/>
      <c r="K172" s="341"/>
      <c r="L172" s="342"/>
      <c r="M172" s="229"/>
      <c r="N172" s="223" t="str">
        <f>IF(COUNT(H172:M172)&gt;0,IF(COUNT(H172:I172)=2,IF(J172&gt;0,-PMT(J172/100,I172,H172),H172/I172),0)+K172+M172,"")</f>
        <v/>
      </c>
      <c r="O172" s="116"/>
      <c r="P172" s="59"/>
      <c r="Q172" s="59"/>
    </row>
    <row r="173" spans="1:17" s="150" customFormat="1" ht="12.75" customHeight="1" x14ac:dyDescent="0.2">
      <c r="A173" s="59"/>
      <c r="B173" s="133"/>
      <c r="C173" s="111"/>
      <c r="D173" s="55"/>
      <c r="E173" s="345"/>
      <c r="F173" s="346"/>
      <c r="G173" s="346"/>
      <c r="H173" s="229"/>
      <c r="I173" s="218"/>
      <c r="J173" s="213"/>
      <c r="K173" s="341"/>
      <c r="L173" s="342"/>
      <c r="M173" s="229"/>
      <c r="N173" s="223" t="str">
        <f>IF(COUNT(H173:M173)&gt;0,IF(COUNT(H173:I173)=2,IF(J173&gt;0,-PMT(J173/100,I173,H173),H173/I173),0)+K173+M173,"")</f>
        <v/>
      </c>
      <c r="O173" s="116"/>
      <c r="P173" s="59"/>
      <c r="Q173" s="59"/>
    </row>
    <row r="174" spans="1:17" s="150" customFormat="1" ht="12.75" customHeight="1" x14ac:dyDescent="0.2">
      <c r="A174" s="59"/>
      <c r="B174" s="133"/>
      <c r="C174" s="111"/>
      <c r="D174" s="55"/>
      <c r="E174" s="345"/>
      <c r="F174" s="346"/>
      <c r="G174" s="346"/>
      <c r="H174" s="229"/>
      <c r="I174" s="218"/>
      <c r="J174" s="213"/>
      <c r="K174" s="341"/>
      <c r="L174" s="342"/>
      <c r="M174" s="229"/>
      <c r="N174" s="223" t="str">
        <f>IF(COUNT(H174:M174)&gt;0,IF(COUNT(H174:I174)=2,IF(J174&gt;0,-PMT(J174/100,I174,H174),H174/I174),0)+K174+M174,"")</f>
        <v/>
      </c>
      <c r="O174" s="116"/>
      <c r="P174" s="59"/>
      <c r="Q174" s="59"/>
    </row>
    <row r="175" spans="1:17" s="150" customFormat="1" ht="12.75" customHeight="1" thickBot="1" x14ac:dyDescent="0.25">
      <c r="A175" s="59"/>
      <c r="B175" s="133"/>
      <c r="C175" s="111"/>
      <c r="D175" s="55"/>
      <c r="E175" s="350"/>
      <c r="F175" s="351"/>
      <c r="G175" s="351"/>
      <c r="H175" s="228"/>
      <c r="I175" s="219"/>
      <c r="J175" s="214"/>
      <c r="K175" s="343"/>
      <c r="L175" s="344"/>
      <c r="M175" s="228"/>
      <c r="N175" s="224" t="str">
        <f>IF(COUNT(H175:M175)&gt;0,IF(COUNT(H175:I175)=2,IF(J175&gt;0,-PMT(J175/100,I175,H175),H175/I175),0)+K175+M175,"")</f>
        <v/>
      </c>
      <c r="O175" s="116"/>
      <c r="P175" s="59"/>
      <c r="Q175" s="59"/>
    </row>
    <row r="176" spans="1:17" s="150" customFormat="1" ht="15" customHeight="1" thickBot="1" x14ac:dyDescent="0.25">
      <c r="A176" s="59"/>
      <c r="B176" s="133"/>
      <c r="C176" s="111"/>
      <c r="D176" s="111"/>
      <c r="E176" s="111"/>
      <c r="F176" s="111"/>
      <c r="G176" s="111"/>
      <c r="H176" s="111"/>
      <c r="I176" s="111"/>
      <c r="J176" s="111"/>
      <c r="K176" s="111"/>
      <c r="L176" s="100" t="str">
        <f>Translations!$B$52</f>
        <v>Suma</v>
      </c>
      <c r="M176" s="201" t="s">
        <v>103</v>
      </c>
      <c r="N176" s="186" t="str">
        <f>IF(COUNT(N171:N175)&gt;0,SUM(N171:N175),"")</f>
        <v/>
      </c>
      <c r="O176" s="116"/>
      <c r="P176" s="59"/>
      <c r="Q176" s="59"/>
    </row>
    <row r="177" spans="1:23" s="150" customFormat="1" ht="15" customHeight="1" thickBot="1" x14ac:dyDescent="0.25">
      <c r="A177" s="59"/>
      <c r="B177" s="133"/>
      <c r="C177" s="111"/>
      <c r="D177" s="111"/>
      <c r="E177" s="111"/>
      <c r="F177" s="111"/>
      <c r="G177" s="111"/>
      <c r="H177" s="111"/>
      <c r="I177" s="111"/>
      <c r="J177" s="111"/>
      <c r="K177" s="111"/>
      <c r="L177" s="111"/>
      <c r="M177" s="111"/>
      <c r="N177" s="111"/>
      <c r="O177" s="116"/>
      <c r="P177" s="59"/>
      <c r="Q177" s="59"/>
    </row>
    <row r="178" spans="1:23" s="150" customFormat="1" ht="15" customHeight="1" thickBot="1" x14ac:dyDescent="0.25">
      <c r="A178" s="59"/>
      <c r="B178" s="133"/>
      <c r="C178" s="111"/>
      <c r="D178" s="60" t="s">
        <v>21</v>
      </c>
      <c r="E178" s="339" t="str">
        <f>Translations!$B$77</f>
        <v>Koszty roczne (Suma wszystkich "dodatkowych" kosztów)</v>
      </c>
      <c r="F178" s="339"/>
      <c r="G178" s="339"/>
      <c r="H178" s="339"/>
      <c r="I178" s="339"/>
      <c r="J178" s="339"/>
      <c r="K178" s="339"/>
      <c r="L178" s="339"/>
      <c r="M178" s="185" t="s">
        <v>103</v>
      </c>
      <c r="N178" s="186" t="str">
        <f>IF(ISNUMBER(N176),N176-IF(ISNUMBER(N166),N166,0),"")</f>
        <v/>
      </c>
      <c r="O178" s="162"/>
      <c r="P178" s="59"/>
      <c r="Q178" s="59"/>
    </row>
    <row r="179" spans="1:23" s="150" customFormat="1" ht="5.0999999999999996" customHeight="1" x14ac:dyDescent="0.2">
      <c r="A179" s="59"/>
      <c r="B179" s="133"/>
      <c r="C179" s="111"/>
      <c r="D179" s="55"/>
      <c r="E179" s="175"/>
      <c r="F179" s="175"/>
      <c r="G179" s="175"/>
      <c r="H179" s="175"/>
      <c r="I179" s="175"/>
      <c r="J179" s="175"/>
      <c r="K179" s="175"/>
      <c r="L179" s="175"/>
      <c r="M179" s="175"/>
      <c r="N179" s="175"/>
      <c r="O179" s="162"/>
      <c r="P179" s="59"/>
      <c r="Q179" s="59"/>
    </row>
    <row r="180" spans="1:23" s="150" customFormat="1" ht="13.5" thickBot="1" x14ac:dyDescent="0.25">
      <c r="A180" s="59"/>
      <c r="B180" s="133"/>
      <c r="C180" s="111"/>
      <c r="D180" s="55"/>
      <c r="E180" s="140"/>
      <c r="F180" s="140"/>
      <c r="G180" s="60" t="str">
        <f>Translations!$B$78</f>
        <v>Cena jednostek EUA [€/t CO2e]</v>
      </c>
      <c r="H180" s="140"/>
      <c r="I180" s="60" t="str">
        <f>Translations!$B$79</f>
        <v>Emisje średnioroczne</v>
      </c>
      <c r="J180" s="140"/>
      <c r="K180" s="60" t="str">
        <f>Translations!$B$80</f>
        <v xml:space="preserve">Współczynnik udoskonalania </v>
      </c>
      <c r="L180" s="140"/>
      <c r="M180" s="140"/>
      <c r="N180" s="140"/>
      <c r="O180" s="162"/>
      <c r="P180" s="59"/>
      <c r="Q180" s="59"/>
    </row>
    <row r="181" spans="1:23" s="150" customFormat="1" ht="15" customHeight="1" thickBot="1" x14ac:dyDescent="0.25">
      <c r="A181" s="59"/>
      <c r="B181" s="133"/>
      <c r="C181" s="111"/>
      <c r="D181" s="60" t="s">
        <v>3</v>
      </c>
      <c r="E181" s="339" t="str">
        <f>Translations!$B$81</f>
        <v xml:space="preserve">Roczne zyski </v>
      </c>
      <c r="F181" s="340"/>
      <c r="G181" s="161">
        <v>80</v>
      </c>
      <c r="H181" s="182" t="s">
        <v>102</v>
      </c>
      <c r="I181" s="195"/>
      <c r="J181" s="183" t="s">
        <v>102</v>
      </c>
      <c r="K181" s="163" t="str">
        <f>IF(AND(J151&lt;&gt;"",J151=FALSE),1/100,IF(COUNT(J153,J154)=2,J153-J154,""))</f>
        <v/>
      </c>
      <c r="L181" s="184"/>
      <c r="M181" s="185" t="s">
        <v>103</v>
      </c>
      <c r="N181" s="186" t="str">
        <f>IF(COUNT(G181,I181,K181)=3,G181*I181*K181,"")</f>
        <v/>
      </c>
      <c r="O181" s="162"/>
      <c r="P181" s="59"/>
      <c r="Q181" s="59"/>
    </row>
    <row r="182" spans="1:23" s="150" customFormat="1" ht="5.0999999999999996" customHeight="1" thickBot="1" x14ac:dyDescent="0.25">
      <c r="A182" s="59"/>
      <c r="B182" s="133"/>
      <c r="C182" s="111"/>
      <c r="D182" s="112"/>
      <c r="E182" s="175"/>
      <c r="F182" s="175"/>
      <c r="G182" s="175"/>
      <c r="H182" s="175"/>
      <c r="I182" s="175"/>
      <c r="J182" s="175"/>
      <c r="K182" s="175"/>
      <c r="L182" s="175"/>
      <c r="M182" s="175"/>
      <c r="N182" s="175"/>
      <c r="O182" s="176"/>
      <c r="P182" s="59"/>
      <c r="Q182" s="59"/>
    </row>
    <row r="183" spans="1:23" s="150" customFormat="1" ht="15" customHeight="1" thickBot="1" x14ac:dyDescent="0.25">
      <c r="A183" s="177"/>
      <c r="B183" s="178"/>
      <c r="C183" s="109"/>
      <c r="D183" s="60" t="s">
        <v>125</v>
      </c>
      <c r="E183" s="137" t="str">
        <f>Translations!$B$82</f>
        <v>Czy koszty są nieracjonalne?</v>
      </c>
      <c r="F183" s="180"/>
      <c r="G183" s="180"/>
      <c r="H183" s="181"/>
      <c r="I183" s="165" t="str">
        <f>IF(COUNT(N178,N181)=2,AND(N178&gt;N181,N178&gt;IF(CNTR_SmallEmitter,1000,4000)),"")</f>
        <v/>
      </c>
      <c r="J183" s="110"/>
      <c r="K183" s="110"/>
      <c r="L183" s="110"/>
      <c r="M183" s="110"/>
      <c r="N183" s="110"/>
      <c r="O183" s="179"/>
      <c r="P183" s="177"/>
      <c r="Q183" s="177"/>
    </row>
    <row r="184" spans="1:23" ht="12.75" customHeight="1" thickBot="1" x14ac:dyDescent="0.25">
      <c r="A184" s="125"/>
      <c r="B184" s="133"/>
      <c r="C184" s="102"/>
      <c r="D184" s="10"/>
      <c r="E184" s="103"/>
      <c r="F184" s="9"/>
      <c r="G184" s="11"/>
      <c r="H184" s="11"/>
      <c r="I184" s="11"/>
      <c r="J184" s="11"/>
      <c r="K184" s="11"/>
      <c r="L184" s="11"/>
      <c r="M184" s="11"/>
      <c r="N184" s="11"/>
      <c r="O184" s="115"/>
      <c r="P184" s="96"/>
      <c r="Q184" s="5"/>
      <c r="R184" s="151"/>
      <c r="S184" s="151"/>
      <c r="T184" s="151"/>
      <c r="U184" s="151"/>
      <c r="V184" s="151"/>
      <c r="W184" s="151"/>
    </row>
    <row r="185" spans="1:23" s="150" customFormat="1" ht="12.75" customHeight="1" thickBot="1" x14ac:dyDescent="0.25">
      <c r="A185" s="59"/>
      <c r="B185" s="133"/>
      <c r="C185" s="55"/>
      <c r="D185" s="55"/>
      <c r="E185" s="55"/>
      <c r="F185" s="55"/>
      <c r="G185" s="55"/>
      <c r="H185" s="55"/>
      <c r="I185" s="55"/>
      <c r="J185" s="55"/>
      <c r="K185" s="55"/>
      <c r="L185" s="55"/>
      <c r="M185" s="55"/>
      <c r="N185" s="55"/>
      <c r="O185" s="116"/>
      <c r="P185" s="59"/>
      <c r="Q185" s="59"/>
    </row>
    <row r="186" spans="1:23" s="150" customFormat="1" ht="15.75" customHeight="1" thickBot="1" x14ac:dyDescent="0.25">
      <c r="A186" s="59"/>
      <c r="B186" s="133"/>
      <c r="C186" s="104">
        <f>C149+1</f>
        <v>5</v>
      </c>
      <c r="D186" s="55"/>
      <c r="E186" s="326" t="str">
        <f>Translations!$B$54</f>
        <v>To jest opcjonalne narzędzie do sprawdzania czy koszty mogą być uznane za nieracjonalne.</v>
      </c>
      <c r="F186" s="326"/>
      <c r="G186" s="326"/>
      <c r="H186" s="326"/>
      <c r="I186" s="326"/>
      <c r="J186" s="326"/>
      <c r="K186" s="326"/>
      <c r="L186" s="326"/>
      <c r="M186" s="326"/>
      <c r="N186" s="326"/>
      <c r="O186" s="116"/>
      <c r="P186" s="59"/>
      <c r="Q186" s="59"/>
    </row>
    <row r="187" spans="1:23" s="150" customFormat="1" ht="5.0999999999999996" customHeight="1" x14ac:dyDescent="0.2">
      <c r="A187" s="59"/>
      <c r="B187" s="133"/>
      <c r="C187" s="187"/>
      <c r="D187" s="55"/>
      <c r="E187" s="166"/>
      <c r="F187" s="166"/>
      <c r="G187" s="166"/>
      <c r="H187" s="166"/>
      <c r="I187" s="166"/>
      <c r="J187" s="166"/>
      <c r="K187" s="166"/>
      <c r="L187" s="166"/>
      <c r="M187" s="166"/>
      <c r="N187" s="166"/>
      <c r="O187" s="116"/>
      <c r="P187" s="59"/>
      <c r="Q187" s="59"/>
    </row>
    <row r="188" spans="1:23" s="150" customFormat="1" ht="12.75" customHeight="1" x14ac:dyDescent="0.2">
      <c r="A188" s="59"/>
      <c r="B188" s="133"/>
      <c r="C188" s="111"/>
      <c r="D188" s="60" t="s">
        <v>1</v>
      </c>
      <c r="E188" s="339" t="str">
        <f>Translations!$B$55</f>
        <v>Bezpośredni wpływ na dokładność?</v>
      </c>
      <c r="F188" s="339"/>
      <c r="G188" s="339"/>
      <c r="H188" s="339"/>
      <c r="I188" s="340"/>
      <c r="J188" s="209"/>
      <c r="K188" s="167"/>
      <c r="L188" s="167"/>
      <c r="M188" s="167"/>
      <c r="N188" s="167"/>
      <c r="O188" s="116"/>
      <c r="P188" s="59"/>
      <c r="Q188" s="59"/>
    </row>
    <row r="189" spans="1:23" s="150" customFormat="1" ht="5.0999999999999996" customHeight="1" x14ac:dyDescent="0.2">
      <c r="A189" s="59"/>
      <c r="B189" s="133"/>
      <c r="C189" s="111"/>
      <c r="D189" s="55"/>
      <c r="E189" s="78"/>
      <c r="F189" s="78"/>
      <c r="G189" s="78"/>
      <c r="H189" s="78"/>
      <c r="I189" s="78"/>
      <c r="J189" s="78"/>
      <c r="K189" s="78"/>
      <c r="L189" s="78"/>
      <c r="M189" s="78"/>
      <c r="N189" s="78"/>
      <c r="O189" s="116"/>
      <c r="P189" s="59"/>
      <c r="Q189" s="59"/>
    </row>
    <row r="190" spans="1:23" s="150" customFormat="1" ht="12.75" customHeight="1" x14ac:dyDescent="0.2">
      <c r="A190" s="59"/>
      <c r="B190" s="133"/>
      <c r="C190" s="111"/>
      <c r="D190" s="55"/>
      <c r="E190" s="347" t="str">
        <f>Translations!$B$57</f>
        <v>Obecnie osiągana niepewność:</v>
      </c>
      <c r="F190" s="347"/>
      <c r="G190" s="347"/>
      <c r="H190" s="347"/>
      <c r="I190" s="348"/>
      <c r="J190" s="194"/>
      <c r="K190" s="236" t="str">
        <f>IF(J190&lt;0,EUconst_ERR_Inconsistent,"")</f>
        <v/>
      </c>
      <c r="L190" s="166"/>
      <c r="M190" s="166"/>
      <c r="N190" s="166"/>
      <c r="O190" s="116"/>
      <c r="P190" s="59"/>
      <c r="Q190" s="169" t="b">
        <f>AND(J188&lt;&gt;"",J188=FALSE)</f>
        <v>0</v>
      </c>
    </row>
    <row r="191" spans="1:23" s="150" customFormat="1" ht="12.75" customHeight="1" x14ac:dyDescent="0.2">
      <c r="A191" s="59"/>
      <c r="B191" s="133"/>
      <c r="C191" s="111"/>
      <c r="D191" s="55"/>
      <c r="E191" s="347" t="str">
        <f>Translations!$B$58</f>
        <v>Niepewność związana z wymaganym poziomem dokładności:</v>
      </c>
      <c r="F191" s="347"/>
      <c r="G191" s="347"/>
      <c r="H191" s="347"/>
      <c r="I191" s="348"/>
      <c r="J191" s="194"/>
      <c r="K191" s="166"/>
      <c r="L191" s="166"/>
      <c r="M191" s="166"/>
      <c r="N191" s="166"/>
      <c r="O191" s="116"/>
      <c r="P191" s="59"/>
      <c r="Q191" s="169" t="b">
        <f>Q190</f>
        <v>0</v>
      </c>
    </row>
    <row r="192" spans="1:23" s="150" customFormat="1" ht="5.0999999999999996" customHeight="1" x14ac:dyDescent="0.2">
      <c r="A192" s="59"/>
      <c r="B192" s="133"/>
      <c r="C192" s="111"/>
      <c r="D192" s="55"/>
      <c r="E192" s="168"/>
      <c r="F192" s="168"/>
      <c r="G192" s="168"/>
      <c r="H192" s="168"/>
      <c r="I192" s="168"/>
      <c r="J192" s="166"/>
      <c r="K192" s="166"/>
      <c r="L192" s="166"/>
      <c r="M192" s="166"/>
      <c r="N192" s="166"/>
      <c r="O192" s="116"/>
      <c r="P192" s="59"/>
      <c r="Q192" s="59"/>
    </row>
    <row r="193" spans="1:17" s="150" customFormat="1" ht="12.75" customHeight="1" x14ac:dyDescent="0.2">
      <c r="A193" s="59"/>
      <c r="B193" s="133"/>
      <c r="C193" s="111"/>
      <c r="D193" s="60" t="s">
        <v>2</v>
      </c>
      <c r="E193" s="349" t="str">
        <f>Translations!$B$59</f>
        <v>Typy kosztów</v>
      </c>
      <c r="F193" s="349"/>
      <c r="G193" s="349"/>
      <c r="H193" s="349"/>
      <c r="I193" s="349"/>
      <c r="J193" s="349"/>
      <c r="K193" s="349"/>
      <c r="L193" s="349"/>
      <c r="M193" s="349"/>
      <c r="N193" s="349"/>
      <c r="O193" s="116"/>
      <c r="P193" s="59"/>
      <c r="Q193" s="59"/>
    </row>
    <row r="194" spans="1:17" s="150" customFormat="1" ht="5.0999999999999996" customHeight="1" x14ac:dyDescent="0.2">
      <c r="A194" s="59"/>
      <c r="B194" s="133"/>
      <c r="C194" s="111"/>
      <c r="D194" s="55"/>
      <c r="E194" s="166"/>
      <c r="F194" s="166"/>
      <c r="G194" s="166"/>
      <c r="H194" s="166"/>
      <c r="I194" s="166"/>
      <c r="J194" s="166"/>
      <c r="K194" s="166"/>
      <c r="L194" s="166"/>
      <c r="M194" s="55"/>
      <c r="N194" s="166"/>
      <c r="O194" s="116"/>
      <c r="P194" s="59"/>
      <c r="Q194" s="59"/>
    </row>
    <row r="195" spans="1:17" s="150" customFormat="1" ht="13.5" thickBot="1" x14ac:dyDescent="0.25">
      <c r="A195" s="59"/>
      <c r="B195" s="133"/>
      <c r="C195" s="111"/>
      <c r="D195" s="55"/>
      <c r="E195" s="47" t="str">
        <f>Translations!$B$72</f>
        <v>i. Koszty obecne lub referencyjne</v>
      </c>
      <c r="F195" s="166"/>
      <c r="G195" s="166"/>
      <c r="H195" s="166"/>
      <c r="I195" s="166"/>
      <c r="J195" s="166"/>
      <c r="K195" s="166"/>
      <c r="L195" s="166"/>
      <c r="M195" s="55"/>
      <c r="N195" s="166"/>
      <c r="O195" s="116"/>
      <c r="P195" s="59"/>
      <c r="Q195" s="59"/>
    </row>
    <row r="196" spans="1:17" s="150" customFormat="1" ht="12.75" customHeight="1" x14ac:dyDescent="0.2">
      <c r="A196" s="59"/>
      <c r="B196" s="133"/>
      <c r="C196" s="111"/>
      <c r="D196" s="55"/>
      <c r="E196" s="330" t="str">
        <f>Translations!$B$70</f>
        <v>Zwięzły opis</v>
      </c>
      <c r="F196" s="337"/>
      <c r="G196" s="337"/>
      <c r="H196" s="327" t="str">
        <f>Translations!$B$86</f>
        <v>Koszty inwestycyjne</v>
      </c>
      <c r="I196" s="328"/>
      <c r="J196" s="329"/>
      <c r="K196" s="330" t="str">
        <f>Translations!$B$87</f>
        <v>Koszty UiO [€/rok]</v>
      </c>
      <c r="L196" s="331"/>
      <c r="M196" s="322" t="str">
        <f>Translations!$B$88</f>
        <v>Inne koszty [€/rok]</v>
      </c>
      <c r="N196" s="322" t="str">
        <f>Translations!$B$74</f>
        <v>Koszty roczne [€]</v>
      </c>
      <c r="O196" s="116"/>
      <c r="P196" s="59"/>
      <c r="Q196" s="59"/>
    </row>
    <row r="197" spans="1:17" s="211" customFormat="1" ht="43.5" customHeight="1" thickBot="1" x14ac:dyDescent="0.25">
      <c r="A197" s="172"/>
      <c r="B197" s="173"/>
      <c r="C197" s="160"/>
      <c r="D197" s="210"/>
      <c r="E197" s="332"/>
      <c r="F197" s="338"/>
      <c r="G197" s="338"/>
      <c r="H197" s="203" t="str">
        <f>Translations!$B$89</f>
        <v>Koszty inwestycyjne [€]</v>
      </c>
      <c r="I197" s="220" t="str">
        <f>Translations!$B$90</f>
        <v>okres amortyzacji [lata]</v>
      </c>
      <c r="J197" s="221" t="str">
        <f>Translations!$B$96</f>
        <v>stopa procentowa [%]</v>
      </c>
      <c r="K197" s="332"/>
      <c r="L197" s="333"/>
      <c r="M197" s="323"/>
      <c r="N197" s="334"/>
      <c r="O197" s="117"/>
      <c r="P197" s="172"/>
      <c r="Q197" s="172"/>
    </row>
    <row r="198" spans="1:17" s="150" customFormat="1" ht="15" customHeight="1" x14ac:dyDescent="0.2">
      <c r="A198" s="59"/>
      <c r="B198" s="133"/>
      <c r="C198" s="111"/>
      <c r="D198" s="99"/>
      <c r="E198" s="335"/>
      <c r="F198" s="336"/>
      <c r="G198" s="336"/>
      <c r="H198" s="230"/>
      <c r="I198" s="217"/>
      <c r="J198" s="212"/>
      <c r="K198" s="324"/>
      <c r="L198" s="325"/>
      <c r="M198" s="230"/>
      <c r="N198" s="222" t="str">
        <f>IF(COUNT(H198:M198)&gt;0,IF(COUNT(H198:I198)=2,IF(J198&gt;0,-PMT(J198/100,I198,H198),H198/I198),0)+K198+M198,"")</f>
        <v/>
      </c>
      <c r="O198" s="176"/>
      <c r="P198" s="59"/>
      <c r="Q198" s="59"/>
    </row>
    <row r="199" spans="1:17" s="150" customFormat="1" ht="12.75" customHeight="1" x14ac:dyDescent="0.2">
      <c r="A199" s="59"/>
      <c r="B199" s="133"/>
      <c r="C199" s="111"/>
      <c r="D199" s="55"/>
      <c r="E199" s="345"/>
      <c r="F199" s="346"/>
      <c r="G199" s="346"/>
      <c r="H199" s="229"/>
      <c r="I199" s="218"/>
      <c r="J199" s="213"/>
      <c r="K199" s="341"/>
      <c r="L199" s="342"/>
      <c r="M199" s="229"/>
      <c r="N199" s="223" t="str">
        <f>IF(COUNT(H199:M199)&gt;0,IF(COUNT(H199:I199)=2,IF(J199&gt;0,-PMT(J199/100,I199,H199),H199/I199),0)+K199+M199,"")</f>
        <v/>
      </c>
      <c r="O199" s="116"/>
      <c r="P199" s="59"/>
      <c r="Q199" s="59"/>
    </row>
    <row r="200" spans="1:17" s="150" customFormat="1" ht="12.75" customHeight="1" x14ac:dyDescent="0.2">
      <c r="A200" s="59"/>
      <c r="B200" s="133"/>
      <c r="C200" s="111"/>
      <c r="D200" s="55"/>
      <c r="E200" s="345"/>
      <c r="F200" s="346"/>
      <c r="G200" s="346"/>
      <c r="H200" s="229"/>
      <c r="I200" s="218"/>
      <c r="J200" s="213"/>
      <c r="K200" s="341"/>
      <c r="L200" s="342"/>
      <c r="M200" s="229"/>
      <c r="N200" s="223" t="str">
        <f>IF(COUNT(H200:M200)&gt;0,IF(COUNT(H200:I200)=2,IF(J200&gt;0,-PMT(J200/100,I200,H200),H200/I200),0)+K200+M200,"")</f>
        <v/>
      </c>
      <c r="O200" s="116"/>
      <c r="P200" s="59"/>
      <c r="Q200" s="59"/>
    </row>
    <row r="201" spans="1:17" s="150" customFormat="1" ht="12.75" customHeight="1" x14ac:dyDescent="0.2">
      <c r="A201" s="59"/>
      <c r="B201" s="133"/>
      <c r="C201" s="111"/>
      <c r="D201" s="55"/>
      <c r="E201" s="345"/>
      <c r="F201" s="346"/>
      <c r="G201" s="346"/>
      <c r="H201" s="229"/>
      <c r="I201" s="218"/>
      <c r="J201" s="213"/>
      <c r="K201" s="341"/>
      <c r="L201" s="342"/>
      <c r="M201" s="229"/>
      <c r="N201" s="223" t="str">
        <f>IF(COUNT(H201:M201)&gt;0,IF(COUNT(H201:I201)=2,IF(J201&gt;0,-PMT(J201/100,I201,H201),H201/I201),0)+K201+M201,"")</f>
        <v/>
      </c>
      <c r="O201" s="116"/>
      <c r="P201" s="59"/>
      <c r="Q201" s="59"/>
    </row>
    <row r="202" spans="1:17" s="150" customFormat="1" ht="12.75" customHeight="1" thickBot="1" x14ac:dyDescent="0.25">
      <c r="A202" s="59"/>
      <c r="B202" s="133"/>
      <c r="C202" s="111"/>
      <c r="D202" s="55"/>
      <c r="E202" s="350"/>
      <c r="F202" s="351"/>
      <c r="G202" s="351"/>
      <c r="H202" s="228"/>
      <c r="I202" s="219"/>
      <c r="J202" s="214"/>
      <c r="K202" s="343"/>
      <c r="L202" s="344"/>
      <c r="M202" s="228"/>
      <c r="N202" s="224" t="str">
        <f>IF(COUNT(H202:M202)&gt;0,IF(COUNT(H202:I202)=2,IF(J202&gt;0,-PMT(J202/100,I202,H202),H202/I202),0)+K202+M202,"")</f>
        <v/>
      </c>
      <c r="O202" s="116"/>
      <c r="P202" s="59"/>
      <c r="Q202" s="59"/>
    </row>
    <row r="203" spans="1:17" s="150" customFormat="1" ht="12.75" customHeight="1" thickBot="1" x14ac:dyDescent="0.25">
      <c r="A203" s="59"/>
      <c r="B203" s="133"/>
      <c r="C203" s="111"/>
      <c r="D203" s="55"/>
      <c r="E203" s="166"/>
      <c r="F203" s="166"/>
      <c r="G203" s="166"/>
      <c r="H203" s="166"/>
      <c r="I203" s="166"/>
      <c r="J203" s="166"/>
      <c r="K203" s="166"/>
      <c r="L203" s="100" t="str">
        <f>Translations!$B$52</f>
        <v>Suma</v>
      </c>
      <c r="M203" s="201" t="s">
        <v>103</v>
      </c>
      <c r="N203" s="186" t="str">
        <f>IF(COUNT(N198:N202)&gt;0,SUM(N198:N202),"")</f>
        <v/>
      </c>
      <c r="O203" s="116"/>
      <c r="P203" s="59"/>
      <c r="Q203" s="59"/>
    </row>
    <row r="204" spans="1:17" s="150" customFormat="1" ht="5.0999999999999996" customHeight="1" x14ac:dyDescent="0.2">
      <c r="A204" s="59"/>
      <c r="B204" s="133"/>
      <c r="C204" s="111"/>
      <c r="D204" s="55"/>
      <c r="E204" s="111"/>
      <c r="F204" s="111"/>
      <c r="G204" s="111"/>
      <c r="H204" s="111"/>
      <c r="I204" s="111"/>
      <c r="J204" s="111"/>
      <c r="K204" s="111"/>
      <c r="L204" s="111"/>
      <c r="M204" s="111"/>
      <c r="N204" s="111"/>
      <c r="O204" s="162"/>
      <c r="P204" s="59"/>
      <c r="Q204" s="59"/>
    </row>
    <row r="205" spans="1:17" s="150" customFormat="1" ht="15" customHeight="1" thickBot="1" x14ac:dyDescent="0.25">
      <c r="A205" s="59"/>
      <c r="B205" s="133"/>
      <c r="C205" s="111"/>
      <c r="D205" s="55"/>
      <c r="E205" s="47" t="str">
        <f>Translations!$B$75</f>
        <v>ii. Koszty nowego wyposażenia lub nowych działań</v>
      </c>
      <c r="F205" s="55"/>
      <c r="G205" s="174"/>
      <c r="H205" s="55"/>
      <c r="I205" s="55"/>
      <c r="J205" s="55"/>
      <c r="K205" s="55"/>
      <c r="L205" s="55"/>
      <c r="M205" s="55"/>
      <c r="N205" s="55"/>
      <c r="O205" s="162"/>
      <c r="P205" s="59"/>
      <c r="Q205" s="59"/>
    </row>
    <row r="206" spans="1:17" s="150" customFormat="1" ht="12.75" customHeight="1" x14ac:dyDescent="0.2">
      <c r="A206" s="59"/>
      <c r="B206" s="133"/>
      <c r="C206" s="111"/>
      <c r="D206" s="55"/>
      <c r="E206" s="330" t="str">
        <f>Translations!$B$70</f>
        <v>Zwięzły opis</v>
      </c>
      <c r="F206" s="337"/>
      <c r="G206" s="337"/>
      <c r="H206" s="327" t="str">
        <f>Translations!$B$86</f>
        <v>Koszty inwestycyjne</v>
      </c>
      <c r="I206" s="328"/>
      <c r="J206" s="329"/>
      <c r="K206" s="330" t="str">
        <f>Translations!$B$87</f>
        <v>Koszty UiO [€/rok]</v>
      </c>
      <c r="L206" s="331"/>
      <c r="M206" s="322" t="str">
        <f>Translations!$B$88</f>
        <v>Inne koszty [€/rok]</v>
      </c>
      <c r="N206" s="322" t="str">
        <f>Translations!$B$74</f>
        <v>Koszty roczne [€]</v>
      </c>
      <c r="O206" s="116"/>
      <c r="P206" s="59"/>
      <c r="Q206" s="59"/>
    </row>
    <row r="207" spans="1:17" s="211" customFormat="1" ht="43.5" customHeight="1" thickBot="1" x14ac:dyDescent="0.25">
      <c r="A207" s="172"/>
      <c r="B207" s="173"/>
      <c r="C207" s="160"/>
      <c r="D207" s="210"/>
      <c r="E207" s="332"/>
      <c r="F207" s="338"/>
      <c r="G207" s="338"/>
      <c r="H207" s="203" t="str">
        <f>Translations!$B$89</f>
        <v>Koszty inwestycyjne [€]</v>
      </c>
      <c r="I207" s="220" t="str">
        <f>Translations!$B$90</f>
        <v>okres amortyzacji [lata]</v>
      </c>
      <c r="J207" s="221" t="str">
        <f>Translations!$B$96</f>
        <v>stopa procentowa [%]</v>
      </c>
      <c r="K207" s="332"/>
      <c r="L207" s="333"/>
      <c r="M207" s="323"/>
      <c r="N207" s="334"/>
      <c r="O207" s="117"/>
      <c r="P207" s="172"/>
      <c r="Q207" s="172"/>
    </row>
    <row r="208" spans="1:17" s="150" customFormat="1" ht="15" customHeight="1" x14ac:dyDescent="0.2">
      <c r="A208" s="59"/>
      <c r="B208" s="133"/>
      <c r="C208" s="111"/>
      <c r="D208" s="99"/>
      <c r="E208" s="335"/>
      <c r="F208" s="336"/>
      <c r="G208" s="336"/>
      <c r="H208" s="230"/>
      <c r="I208" s="217"/>
      <c r="J208" s="212"/>
      <c r="K208" s="324"/>
      <c r="L208" s="325"/>
      <c r="M208" s="230"/>
      <c r="N208" s="222" t="str">
        <f>IF(COUNT(H208:M208)&gt;0,IF(COUNT(H208:I208)=2,IF(J208&gt;0,-PMT(J208/100,I208,H208),H208/I208),0)+K208+M208,"")</f>
        <v/>
      </c>
      <c r="O208" s="116"/>
      <c r="P208" s="59"/>
      <c r="Q208" s="59"/>
    </row>
    <row r="209" spans="1:23" s="150" customFormat="1" ht="12.75" customHeight="1" x14ac:dyDescent="0.2">
      <c r="A209" s="59"/>
      <c r="B209" s="133"/>
      <c r="C209" s="111"/>
      <c r="D209" s="55"/>
      <c r="E209" s="345"/>
      <c r="F209" s="346"/>
      <c r="G209" s="346"/>
      <c r="H209" s="229"/>
      <c r="I209" s="218"/>
      <c r="J209" s="213"/>
      <c r="K209" s="341"/>
      <c r="L209" s="342"/>
      <c r="M209" s="229"/>
      <c r="N209" s="223" t="str">
        <f>IF(COUNT(H209:M209)&gt;0,IF(COUNT(H209:I209)=2,IF(J209&gt;0,-PMT(J209/100,I209,H209),H209/I209),0)+K209+M209,"")</f>
        <v/>
      </c>
      <c r="O209" s="116"/>
      <c r="P209" s="59"/>
      <c r="Q209" s="59"/>
    </row>
    <row r="210" spans="1:23" s="150" customFormat="1" ht="12.75" customHeight="1" x14ac:dyDescent="0.2">
      <c r="A210" s="59"/>
      <c r="B210" s="133"/>
      <c r="C210" s="111"/>
      <c r="D210" s="55"/>
      <c r="E210" s="345"/>
      <c r="F210" s="346"/>
      <c r="G210" s="346"/>
      <c r="H210" s="229"/>
      <c r="I210" s="218"/>
      <c r="J210" s="213"/>
      <c r="K210" s="341"/>
      <c r="L210" s="342"/>
      <c r="M210" s="229"/>
      <c r="N210" s="223" t="str">
        <f>IF(COUNT(H210:M210)&gt;0,IF(COUNT(H210:I210)=2,IF(J210&gt;0,-PMT(J210/100,I210,H210),H210/I210),0)+K210+M210,"")</f>
        <v/>
      </c>
      <c r="O210" s="116"/>
      <c r="P210" s="59"/>
      <c r="Q210" s="59"/>
    </row>
    <row r="211" spans="1:23" s="150" customFormat="1" ht="12.75" customHeight="1" x14ac:dyDescent="0.2">
      <c r="A211" s="59"/>
      <c r="B211" s="133"/>
      <c r="C211" s="111"/>
      <c r="D211" s="55"/>
      <c r="E211" s="345"/>
      <c r="F211" s="346"/>
      <c r="G211" s="346"/>
      <c r="H211" s="229"/>
      <c r="I211" s="218"/>
      <c r="J211" s="213"/>
      <c r="K211" s="341"/>
      <c r="L211" s="342"/>
      <c r="M211" s="229"/>
      <c r="N211" s="223" t="str">
        <f>IF(COUNT(H211:M211)&gt;0,IF(COUNT(H211:I211)=2,IF(J211&gt;0,-PMT(J211/100,I211,H211),H211/I211),0)+K211+M211,"")</f>
        <v/>
      </c>
      <c r="O211" s="116"/>
      <c r="P211" s="59"/>
      <c r="Q211" s="59"/>
    </row>
    <row r="212" spans="1:23" s="150" customFormat="1" ht="12.75" customHeight="1" thickBot="1" x14ac:dyDescent="0.25">
      <c r="A212" s="59"/>
      <c r="B212" s="133"/>
      <c r="C212" s="111"/>
      <c r="D212" s="55"/>
      <c r="E212" s="350"/>
      <c r="F212" s="351"/>
      <c r="G212" s="351"/>
      <c r="H212" s="228"/>
      <c r="I212" s="219"/>
      <c r="J212" s="214"/>
      <c r="K212" s="343"/>
      <c r="L212" s="344"/>
      <c r="M212" s="228"/>
      <c r="N212" s="224" t="str">
        <f>IF(COUNT(H212:M212)&gt;0,IF(COUNT(H212:I212)=2,IF(J212&gt;0,-PMT(J212/100,I212,H212),H212/I212),0)+K212+M212,"")</f>
        <v/>
      </c>
      <c r="O212" s="116"/>
      <c r="P212" s="59"/>
      <c r="Q212" s="59"/>
    </row>
    <row r="213" spans="1:23" s="150" customFormat="1" ht="15" customHeight="1" thickBot="1" x14ac:dyDescent="0.25">
      <c r="A213" s="59"/>
      <c r="B213" s="133"/>
      <c r="C213" s="111"/>
      <c r="D213" s="111"/>
      <c r="E213" s="111"/>
      <c r="F213" s="111"/>
      <c r="G213" s="111"/>
      <c r="H213" s="111"/>
      <c r="I213" s="111"/>
      <c r="J213" s="111"/>
      <c r="K213" s="111"/>
      <c r="L213" s="100" t="str">
        <f>Translations!$B$52</f>
        <v>Suma</v>
      </c>
      <c r="M213" s="201" t="s">
        <v>103</v>
      </c>
      <c r="N213" s="186" t="str">
        <f>IF(COUNT(N208:N212)&gt;0,SUM(N208:N212),"")</f>
        <v/>
      </c>
      <c r="O213" s="116"/>
      <c r="P213" s="59"/>
      <c r="Q213" s="59"/>
    </row>
    <row r="214" spans="1:23" s="150" customFormat="1" ht="15" customHeight="1" thickBot="1" x14ac:dyDescent="0.25">
      <c r="A214" s="59"/>
      <c r="B214" s="133"/>
      <c r="C214" s="111"/>
      <c r="D214" s="111"/>
      <c r="E214" s="111"/>
      <c r="F214" s="111"/>
      <c r="G214" s="111"/>
      <c r="H214" s="111"/>
      <c r="I214" s="111"/>
      <c r="J214" s="111"/>
      <c r="K214" s="111"/>
      <c r="L214" s="111"/>
      <c r="M214" s="111"/>
      <c r="N214" s="111"/>
      <c r="O214" s="116"/>
      <c r="P214" s="59"/>
      <c r="Q214" s="59"/>
    </row>
    <row r="215" spans="1:23" s="150" customFormat="1" ht="15" customHeight="1" thickBot="1" x14ac:dyDescent="0.25">
      <c r="A215" s="59"/>
      <c r="B215" s="133"/>
      <c r="C215" s="111"/>
      <c r="D215" s="60" t="s">
        <v>21</v>
      </c>
      <c r="E215" s="339" t="str">
        <f>Translations!$B$77</f>
        <v>Koszty roczne (Suma wszystkich "dodatkowych" kosztów)</v>
      </c>
      <c r="F215" s="339"/>
      <c r="G215" s="339"/>
      <c r="H215" s="339"/>
      <c r="I215" s="339"/>
      <c r="J215" s="339"/>
      <c r="K215" s="339"/>
      <c r="L215" s="339"/>
      <c r="M215" s="185" t="s">
        <v>103</v>
      </c>
      <c r="N215" s="186" t="str">
        <f>IF(ISNUMBER(N213),N213-IF(ISNUMBER(N203),N203,0),"")</f>
        <v/>
      </c>
      <c r="O215" s="162"/>
      <c r="P215" s="59"/>
      <c r="Q215" s="59"/>
    </row>
    <row r="216" spans="1:23" s="150" customFormat="1" ht="5.0999999999999996" customHeight="1" x14ac:dyDescent="0.2">
      <c r="A216" s="59"/>
      <c r="B216" s="133"/>
      <c r="C216" s="111"/>
      <c r="D216" s="55"/>
      <c r="E216" s="175"/>
      <c r="F216" s="175"/>
      <c r="G216" s="175"/>
      <c r="H216" s="175"/>
      <c r="I216" s="175"/>
      <c r="J216" s="175"/>
      <c r="K216" s="175"/>
      <c r="L216" s="175"/>
      <c r="M216" s="175"/>
      <c r="N216" s="175"/>
      <c r="O216" s="162"/>
      <c r="P216" s="59"/>
      <c r="Q216" s="59"/>
    </row>
    <row r="217" spans="1:23" s="150" customFormat="1" ht="13.5" thickBot="1" x14ac:dyDescent="0.25">
      <c r="A217" s="59"/>
      <c r="B217" s="133"/>
      <c r="C217" s="111"/>
      <c r="D217" s="55"/>
      <c r="E217" s="140"/>
      <c r="F217" s="140"/>
      <c r="G217" s="60" t="str">
        <f>Translations!$B$78</f>
        <v>Cena jednostek EUA [€/t CO2e]</v>
      </c>
      <c r="H217" s="140"/>
      <c r="I217" s="60" t="str">
        <f>Translations!$B$79</f>
        <v>Emisje średnioroczne</v>
      </c>
      <c r="J217" s="140"/>
      <c r="K217" s="60" t="str">
        <f>Translations!$B$80</f>
        <v xml:space="preserve">Współczynnik udoskonalania </v>
      </c>
      <c r="L217" s="140"/>
      <c r="M217" s="140"/>
      <c r="N217" s="140"/>
      <c r="O217" s="162"/>
      <c r="P217" s="59"/>
      <c r="Q217" s="59"/>
    </row>
    <row r="218" spans="1:23" s="150" customFormat="1" ht="15" customHeight="1" thickBot="1" x14ac:dyDescent="0.25">
      <c r="A218" s="59"/>
      <c r="B218" s="133"/>
      <c r="C218" s="111"/>
      <c r="D218" s="60" t="s">
        <v>3</v>
      </c>
      <c r="E218" s="339" t="str">
        <f>Translations!$B$81</f>
        <v xml:space="preserve">Roczne zyski </v>
      </c>
      <c r="F218" s="340"/>
      <c r="G218" s="161">
        <v>80</v>
      </c>
      <c r="H218" s="182" t="s">
        <v>102</v>
      </c>
      <c r="I218" s="195"/>
      <c r="J218" s="183" t="s">
        <v>102</v>
      </c>
      <c r="K218" s="163" t="str">
        <f>IF(AND(J188&lt;&gt;"",J188=FALSE),1/100,IF(COUNT(J190,J191)=2,J190-J191,""))</f>
        <v/>
      </c>
      <c r="L218" s="184"/>
      <c r="M218" s="185" t="s">
        <v>103</v>
      </c>
      <c r="N218" s="186" t="str">
        <f>IF(COUNT(G218,I218,K218)=3,G218*I218*K218,"")</f>
        <v/>
      </c>
      <c r="O218" s="162"/>
      <c r="P218" s="59"/>
      <c r="Q218" s="59"/>
    </row>
    <row r="219" spans="1:23" s="150" customFormat="1" ht="5.0999999999999996" customHeight="1" thickBot="1" x14ac:dyDescent="0.25">
      <c r="A219" s="59"/>
      <c r="B219" s="133"/>
      <c r="C219" s="111"/>
      <c r="D219" s="112"/>
      <c r="E219" s="175"/>
      <c r="F219" s="175"/>
      <c r="G219" s="175"/>
      <c r="H219" s="175"/>
      <c r="I219" s="175"/>
      <c r="J219" s="175"/>
      <c r="K219" s="175"/>
      <c r="L219" s="175"/>
      <c r="M219" s="175"/>
      <c r="N219" s="175"/>
      <c r="O219" s="176"/>
      <c r="P219" s="59"/>
      <c r="Q219" s="59"/>
    </row>
    <row r="220" spans="1:23" s="150" customFormat="1" ht="15" customHeight="1" thickBot="1" x14ac:dyDescent="0.25">
      <c r="A220" s="177"/>
      <c r="B220" s="178"/>
      <c r="C220" s="109"/>
      <c r="D220" s="60" t="s">
        <v>125</v>
      </c>
      <c r="E220" s="137" t="str">
        <f>Translations!$B$82</f>
        <v>Czy koszty są nieracjonalne?</v>
      </c>
      <c r="F220" s="180"/>
      <c r="G220" s="180"/>
      <c r="H220" s="181"/>
      <c r="I220" s="165" t="str">
        <f>IF(COUNT(N215,N218)=2,AND(N215&gt;N218,N215&gt;IF(CNTR_SmallEmitter,1000,4000)),"")</f>
        <v/>
      </c>
      <c r="J220" s="110"/>
      <c r="K220" s="110"/>
      <c r="L220" s="110"/>
      <c r="M220" s="110"/>
      <c r="N220" s="110"/>
      <c r="O220" s="179"/>
      <c r="P220" s="177"/>
      <c r="Q220" s="177"/>
    </row>
    <row r="221" spans="1:23" ht="12.75" customHeight="1" thickBot="1" x14ac:dyDescent="0.25">
      <c r="A221" s="125"/>
      <c r="B221" s="133"/>
      <c r="C221" s="102"/>
      <c r="D221" s="10"/>
      <c r="E221" s="103"/>
      <c r="F221" s="9"/>
      <c r="G221" s="11"/>
      <c r="H221" s="11"/>
      <c r="I221" s="11"/>
      <c r="J221" s="11"/>
      <c r="K221" s="11"/>
      <c r="L221" s="11"/>
      <c r="M221" s="11"/>
      <c r="N221" s="11"/>
      <c r="O221" s="115"/>
      <c r="P221" s="96"/>
      <c r="Q221" s="5"/>
      <c r="R221" s="151"/>
      <c r="S221" s="151"/>
      <c r="T221" s="151"/>
      <c r="U221" s="151"/>
      <c r="V221" s="151"/>
      <c r="W221" s="151"/>
    </row>
    <row r="222" spans="1:23" x14ac:dyDescent="0.2">
      <c r="A222" s="71"/>
      <c r="B222" s="141"/>
      <c r="C222" s="109"/>
      <c r="D222" s="110"/>
      <c r="E222" s="70"/>
      <c r="F222" s="70"/>
      <c r="G222" s="70"/>
      <c r="H222" s="70"/>
      <c r="I222" s="70"/>
      <c r="J222" s="70"/>
      <c r="K222" s="70"/>
      <c r="L222" s="70"/>
      <c r="M222" s="70"/>
      <c r="N222" s="70"/>
      <c r="O222" s="164"/>
      <c r="P222" s="71"/>
      <c r="Q222" s="71"/>
    </row>
    <row r="223" spans="1:23" ht="13.5" thickBot="1" x14ac:dyDescent="0.25">
      <c r="A223" s="71"/>
      <c r="B223" s="142"/>
      <c r="C223" s="127"/>
      <c r="D223" s="128"/>
      <c r="E223" s="126"/>
      <c r="F223" s="126"/>
      <c r="G223" s="126"/>
      <c r="H223" s="126"/>
      <c r="I223" s="126"/>
      <c r="J223" s="126"/>
      <c r="K223" s="126"/>
      <c r="L223" s="126"/>
      <c r="M223" s="126"/>
      <c r="N223" s="126"/>
      <c r="O223" s="129"/>
      <c r="P223" s="71"/>
      <c r="Q223" s="71"/>
    </row>
    <row r="224" spans="1:23" hidden="1" x14ac:dyDescent="0.2">
      <c r="A224" s="71" t="s">
        <v>40</v>
      </c>
      <c r="B224" s="71"/>
      <c r="C224" s="71"/>
      <c r="D224" s="71"/>
      <c r="E224" s="71"/>
      <c r="F224" s="71"/>
      <c r="G224" s="71"/>
      <c r="H224" s="71"/>
      <c r="I224" s="71"/>
      <c r="J224" s="71"/>
      <c r="K224" s="71"/>
      <c r="L224" s="71"/>
      <c r="M224" s="71"/>
      <c r="N224" s="71"/>
      <c r="O224" s="71"/>
      <c r="P224" s="71"/>
      <c r="Q224" s="71"/>
    </row>
  </sheetData>
  <sheetProtection sheet="1" objects="1" scenarios="1" formatCells="0" formatColumns="0" formatRows="0"/>
  <mergeCells count="227">
    <mergeCell ref="E35:E41"/>
    <mergeCell ref="G36:N36"/>
    <mergeCell ref="G39:N39"/>
    <mergeCell ref="F35:N35"/>
    <mergeCell ref="N46:N47"/>
    <mergeCell ref="F27:N27"/>
    <mergeCell ref="G2:H2"/>
    <mergeCell ref="E19:I19"/>
    <mergeCell ref="G37:N37"/>
    <mergeCell ref="M2:N2"/>
    <mergeCell ref="G3:H3"/>
    <mergeCell ref="I4:J4"/>
    <mergeCell ref="F28:N28"/>
    <mergeCell ref="M3:N3"/>
    <mergeCell ref="K2:L2"/>
    <mergeCell ref="E30:N30"/>
    <mergeCell ref="E17:N17"/>
    <mergeCell ref="E20:N20"/>
    <mergeCell ref="E22:I22"/>
    <mergeCell ref="M4:N4"/>
    <mergeCell ref="E23:I23"/>
    <mergeCell ref="G4:H4"/>
    <mergeCell ref="K4:L4"/>
    <mergeCell ref="E29:N29"/>
    <mergeCell ref="E4:F4"/>
    <mergeCell ref="E25:N25"/>
    <mergeCell ref="D8:N8"/>
    <mergeCell ref="B2:D4"/>
    <mergeCell ref="E2:F2"/>
    <mergeCell ref="I3:J3"/>
    <mergeCell ref="K3:L3"/>
    <mergeCell ref="I2:J2"/>
    <mergeCell ref="E26:N26"/>
    <mergeCell ref="D14:N14"/>
    <mergeCell ref="F32:N32"/>
    <mergeCell ref="E56:N56"/>
    <mergeCell ref="F34:N34"/>
    <mergeCell ref="E59:G59"/>
    <mergeCell ref="K59:L59"/>
    <mergeCell ref="E3:F3"/>
    <mergeCell ref="K63:L63"/>
    <mergeCell ref="E12:I12"/>
    <mergeCell ref="G40:N40"/>
    <mergeCell ref="G42:N42"/>
    <mergeCell ref="G41:N41"/>
    <mergeCell ref="C6:N6"/>
    <mergeCell ref="G38:N38"/>
    <mergeCell ref="F31:N31"/>
    <mergeCell ref="K61:L61"/>
    <mergeCell ref="E62:G62"/>
    <mergeCell ref="K62:L62"/>
    <mergeCell ref="M46:M47"/>
    <mergeCell ref="K46:L47"/>
    <mergeCell ref="H46:J46"/>
    <mergeCell ref="K48:L48"/>
    <mergeCell ref="K49:L49"/>
    <mergeCell ref="K50:L50"/>
    <mergeCell ref="E10:N10"/>
    <mergeCell ref="M132:M133"/>
    <mergeCell ref="K127:L127"/>
    <mergeCell ref="E45:N45"/>
    <mergeCell ref="K51:L51"/>
    <mergeCell ref="K52:L52"/>
    <mergeCell ref="E57:G58"/>
    <mergeCell ref="E50:G50"/>
    <mergeCell ref="E51:G51"/>
    <mergeCell ref="E46:G47"/>
    <mergeCell ref="M57:M58"/>
    <mergeCell ref="E69:F69"/>
    <mergeCell ref="E60:G60"/>
    <mergeCell ref="K60:L60"/>
    <mergeCell ref="E61:G61"/>
    <mergeCell ref="E52:G52"/>
    <mergeCell ref="E48:G48"/>
    <mergeCell ref="E49:G49"/>
    <mergeCell ref="N57:N58"/>
    <mergeCell ref="E63:G63"/>
    <mergeCell ref="H57:J57"/>
    <mergeCell ref="K57:L58"/>
    <mergeCell ref="E80:I80"/>
    <mergeCell ref="E75:N75"/>
    <mergeCell ref="E77:I77"/>
    <mergeCell ref="E79:I79"/>
    <mergeCell ref="E70:N70"/>
    <mergeCell ref="E66:L66"/>
    <mergeCell ref="E161:G161"/>
    <mergeCell ref="E153:I153"/>
    <mergeCell ref="E154:I154"/>
    <mergeCell ref="E151:I151"/>
    <mergeCell ref="E135:G135"/>
    <mergeCell ref="E137:G137"/>
    <mergeCell ref="E138:G138"/>
    <mergeCell ref="E127:G127"/>
    <mergeCell ref="E132:G133"/>
    <mergeCell ref="K135:L135"/>
    <mergeCell ref="K136:L136"/>
    <mergeCell ref="K137:L137"/>
    <mergeCell ref="K128:L128"/>
    <mergeCell ref="E128:G128"/>
    <mergeCell ref="K138:L138"/>
    <mergeCell ref="H159:J159"/>
    <mergeCell ref="K159:L160"/>
    <mergeCell ref="E82:N82"/>
    <mergeCell ref="N85:N86"/>
    <mergeCell ref="E87:G87"/>
    <mergeCell ref="K87:L87"/>
    <mergeCell ref="N132:N133"/>
    <mergeCell ref="E134:G134"/>
    <mergeCell ref="E218:F218"/>
    <mergeCell ref="E210:G210"/>
    <mergeCell ref="E211:G211"/>
    <mergeCell ref="H206:J206"/>
    <mergeCell ref="K206:L207"/>
    <mergeCell ref="E202:G202"/>
    <mergeCell ref="E196:G197"/>
    <mergeCell ref="E174:G174"/>
    <mergeCell ref="E175:G175"/>
    <mergeCell ref="E199:G199"/>
    <mergeCell ref="E190:I190"/>
    <mergeCell ref="E191:I191"/>
    <mergeCell ref="E193:N193"/>
    <mergeCell ref="E200:G200"/>
    <mergeCell ref="E201:G201"/>
    <mergeCell ref="K199:L199"/>
    <mergeCell ref="K200:L200"/>
    <mergeCell ref="E178:L178"/>
    <mergeCell ref="E181:F181"/>
    <mergeCell ref="E188:I188"/>
    <mergeCell ref="K212:L212"/>
    <mergeCell ref="E212:G212"/>
    <mergeCell ref="E215:L215"/>
    <mergeCell ref="E136:G136"/>
    <mergeCell ref="K171:L171"/>
    <mergeCell ref="K172:L172"/>
    <mergeCell ref="K173:L173"/>
    <mergeCell ref="K174:L174"/>
    <mergeCell ref="K175:L175"/>
    <mergeCell ref="K209:L209"/>
    <mergeCell ref="E172:G172"/>
    <mergeCell ref="E173:G173"/>
    <mergeCell ref="E169:G170"/>
    <mergeCell ref="E85:G86"/>
    <mergeCell ref="H85:J85"/>
    <mergeCell ref="K85:L86"/>
    <mergeCell ref="M85:M86"/>
    <mergeCell ref="K95:L96"/>
    <mergeCell ref="M95:M96"/>
    <mergeCell ref="E88:G88"/>
    <mergeCell ref="K88:L88"/>
    <mergeCell ref="E89:G89"/>
    <mergeCell ref="K89:L89"/>
    <mergeCell ref="E90:G90"/>
    <mergeCell ref="K90:L90"/>
    <mergeCell ref="E91:G91"/>
    <mergeCell ref="K91:L91"/>
    <mergeCell ref="E95:G96"/>
    <mergeCell ref="H95:J95"/>
    <mergeCell ref="N169:N170"/>
    <mergeCell ref="E141:L141"/>
    <mergeCell ref="E144:F144"/>
    <mergeCell ref="E149:N149"/>
    <mergeCell ref="N159:N160"/>
    <mergeCell ref="M159:M160"/>
    <mergeCell ref="E156:N156"/>
    <mergeCell ref="E159:G160"/>
    <mergeCell ref="M169:M170"/>
    <mergeCell ref="E162:G162"/>
    <mergeCell ref="E163:G163"/>
    <mergeCell ref="K161:L161"/>
    <mergeCell ref="K162:L162"/>
    <mergeCell ref="K163:L163"/>
    <mergeCell ref="H169:J169"/>
    <mergeCell ref="K169:L170"/>
    <mergeCell ref="E164:G164"/>
    <mergeCell ref="E165:G165"/>
    <mergeCell ref="K164:L164"/>
    <mergeCell ref="K165:L165"/>
    <mergeCell ref="N95:N96"/>
    <mergeCell ref="E97:G97"/>
    <mergeCell ref="K97:L97"/>
    <mergeCell ref="E98:G98"/>
    <mergeCell ref="K98:L98"/>
    <mergeCell ref="E99:G99"/>
    <mergeCell ref="K99:L99"/>
    <mergeCell ref="M122:M123"/>
    <mergeCell ref="K124:L124"/>
    <mergeCell ref="E112:N112"/>
    <mergeCell ref="E114:I114"/>
    <mergeCell ref="E117:I117"/>
    <mergeCell ref="E116:I116"/>
    <mergeCell ref="E119:N119"/>
    <mergeCell ref="N122:N123"/>
    <mergeCell ref="E124:G124"/>
    <mergeCell ref="E122:G123"/>
    <mergeCell ref="H122:J122"/>
    <mergeCell ref="K122:L123"/>
    <mergeCell ref="E100:G100"/>
    <mergeCell ref="K100:L100"/>
    <mergeCell ref="E101:G101"/>
    <mergeCell ref="K101:L101"/>
    <mergeCell ref="E104:L104"/>
    <mergeCell ref="E107:F107"/>
    <mergeCell ref="K210:L210"/>
    <mergeCell ref="K211:L211"/>
    <mergeCell ref="K201:L201"/>
    <mergeCell ref="K202:L202"/>
    <mergeCell ref="E209:G209"/>
    <mergeCell ref="K125:L125"/>
    <mergeCell ref="K126:L126"/>
    <mergeCell ref="E125:G125"/>
    <mergeCell ref="E126:G126"/>
    <mergeCell ref="K198:L198"/>
    <mergeCell ref="H132:J132"/>
    <mergeCell ref="K132:L133"/>
    <mergeCell ref="K134:L134"/>
    <mergeCell ref="E171:G171"/>
    <mergeCell ref="M206:M207"/>
    <mergeCell ref="K208:L208"/>
    <mergeCell ref="E186:N186"/>
    <mergeCell ref="H196:J196"/>
    <mergeCell ref="K196:L197"/>
    <mergeCell ref="M196:M197"/>
    <mergeCell ref="N196:N197"/>
    <mergeCell ref="E198:G198"/>
    <mergeCell ref="N206:N207"/>
    <mergeCell ref="E208:G208"/>
    <mergeCell ref="E206:G207"/>
  </mergeCells>
  <conditionalFormatting sqref="J22:J23">
    <cfRule type="expression" dxfId="5" priority="17" stopIfTrue="1">
      <formula>$Q22=TRUE</formula>
    </cfRule>
  </conditionalFormatting>
  <conditionalFormatting sqref="J79:J80">
    <cfRule type="expression" dxfId="4" priority="4" stopIfTrue="1">
      <formula>$Q79=TRUE</formula>
    </cfRule>
  </conditionalFormatting>
  <conditionalFormatting sqref="J116:J117">
    <cfRule type="expression" dxfId="3" priority="3" stopIfTrue="1">
      <formula>$Q116=TRUE</formula>
    </cfRule>
  </conditionalFormatting>
  <conditionalFormatting sqref="J153:J154">
    <cfRule type="expression" dxfId="2" priority="2" stopIfTrue="1">
      <formula>$Q153=TRUE</formula>
    </cfRule>
  </conditionalFormatting>
  <conditionalFormatting sqref="J190:J191">
    <cfRule type="expression" dxfId="1" priority="1" stopIfTrue="1">
      <formula>$Q190=TRUE</formula>
    </cfRule>
  </conditionalFormatting>
  <dataValidations count="2">
    <dataValidation type="list" allowBlank="1" showInputMessage="1" showErrorMessage="1" sqref="J12 J19 J77 J114 J151 J188">
      <formula1>CNTR_TrueFalse</formula1>
    </dataValidation>
    <dataValidation type="list" allowBlank="1" showInputMessage="1" showErrorMessage="1" sqref="J23 J80 J117 J154 J191">
      <formula1>EUconst_UncertaintyThresholds</formula1>
    </dataValidation>
  </dataValidations>
  <hyperlinks>
    <hyperlink ref="I2:J2" location="JUMP_b_Guidelines_Top" display="JUMP_b_Guidelines_Top"/>
    <hyperlink ref="E3:F3" location="JUMP_I_Top" display="JUMP_I_Top"/>
  </hyperlinks>
  <pageMargins left="0.7" right="0.7" top="0.78740157499999996" bottom="0.78740157499999996"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indexed="12"/>
    <pageSetUpPr fitToPage="1"/>
  </sheetPr>
  <dimension ref="A2:B172"/>
  <sheetViews>
    <sheetView zoomScaleNormal="100" workbookViewId="0">
      <selection activeCell="C15" sqref="C15"/>
    </sheetView>
  </sheetViews>
  <sheetFormatPr defaultColWidth="11.42578125" defaultRowHeight="12.75" x14ac:dyDescent="0.2"/>
  <cols>
    <col min="1" max="1" width="23.28515625" style="20" customWidth="1"/>
    <col min="2" max="3" width="27.85546875" style="20" customWidth="1"/>
    <col min="4" max="42" width="12.7109375" style="20" customWidth="1"/>
    <col min="43" max="16384" width="11.42578125" style="20"/>
  </cols>
  <sheetData>
    <row r="2" spans="1:2" ht="23.25" x14ac:dyDescent="0.35">
      <c r="A2" s="23" t="s">
        <v>143</v>
      </c>
    </row>
    <row r="3" spans="1:2" x14ac:dyDescent="0.2">
      <c r="A3"/>
    </row>
    <row r="4" spans="1:2" x14ac:dyDescent="0.2">
      <c r="A4" s="233" t="s">
        <v>258</v>
      </c>
    </row>
    <row r="5" spans="1:2" x14ac:dyDescent="0.2">
      <c r="A5" s="235">
        <v>0.17499999999999999</v>
      </c>
    </row>
    <row r="6" spans="1:2" x14ac:dyDescent="0.2">
      <c r="A6" s="235">
        <v>0.15</v>
      </c>
    </row>
    <row r="7" spans="1:2" x14ac:dyDescent="0.2">
      <c r="A7" s="235">
        <v>0.125</v>
      </c>
    </row>
    <row r="8" spans="1:2" x14ac:dyDescent="0.2">
      <c r="A8" s="235">
        <v>0.1</v>
      </c>
    </row>
    <row r="9" spans="1:2" x14ac:dyDescent="0.2">
      <c r="A9" s="235">
        <v>7.4999999999999997E-2</v>
      </c>
    </row>
    <row r="10" spans="1:2" x14ac:dyDescent="0.2">
      <c r="A10" s="235">
        <v>0.05</v>
      </c>
    </row>
    <row r="11" spans="1:2" x14ac:dyDescent="0.2">
      <c r="A11" s="235">
        <v>2.5000000000000001E-2</v>
      </c>
    </row>
    <row r="12" spans="1:2" x14ac:dyDescent="0.2">
      <c r="A12" s="235">
        <v>1.4999999999999999E-2</v>
      </c>
    </row>
    <row r="13" spans="1:2" x14ac:dyDescent="0.2">
      <c r="A13"/>
    </row>
    <row r="14" spans="1:2" x14ac:dyDescent="0.2">
      <c r="A14" s="232" t="s">
        <v>259</v>
      </c>
      <c r="B14" s="234" t="str">
        <f>Translations!$B$97</f>
        <v>niezgodne!</v>
      </c>
    </row>
    <row r="15" spans="1:2" x14ac:dyDescent="0.2">
      <c r="A15"/>
    </row>
    <row r="16" spans="1:2"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s="231"/>
    </row>
    <row r="172" spans="1:1" x14ac:dyDescent="0.2">
      <c r="A172" s="231"/>
    </row>
  </sheetData>
  <sheetProtection sheet="1" objects="1" scenarios="1" formatCells="0" formatColumns="0" formatRows="0"/>
  <dataConsolidate/>
  <phoneticPr fontId="34" type="noConversion"/>
  <conditionalFormatting sqref="A171:A172 A5:A13">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3"/>
  </sheetPr>
  <dimension ref="A2:K2"/>
  <sheetViews>
    <sheetView zoomScale="70" zoomScaleNormal="70" workbookViewId="0">
      <pane xSplit="1" topLeftCell="B1" activePane="topRight" state="frozen"/>
      <selection activeCell="C45" sqref="C45"/>
      <selection pane="topRight"/>
    </sheetView>
  </sheetViews>
  <sheetFormatPr defaultColWidth="11.42578125" defaultRowHeight="12.75" x14ac:dyDescent="0.2"/>
  <cols>
    <col min="1" max="1" width="32.28515625" style="20" customWidth="1"/>
    <col min="2" max="2" width="18.85546875" style="20" customWidth="1"/>
    <col min="3" max="47" width="12.7109375" style="20" customWidth="1"/>
    <col min="48" max="16384" width="11.42578125" style="20"/>
  </cols>
  <sheetData>
    <row r="2" spans="1:11" ht="23.25" x14ac:dyDescent="0.35">
      <c r="A2" s="23" t="s">
        <v>78</v>
      </c>
      <c r="B2" s="23"/>
      <c r="C2" s="23"/>
      <c r="J2" s="23"/>
      <c r="K2" s="23"/>
    </row>
  </sheetData>
  <sheetProtection sheet="1" objects="1" scenarios="1" formatCells="0" formatColumns="0" formatRows="0"/>
  <phoneticPr fontId="37" type="noConversion"/>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tabColor indexed="12"/>
  </sheetPr>
  <dimension ref="A1:K100"/>
  <sheetViews>
    <sheetView topLeftCell="A19" zoomScale="115" zoomScaleNormal="115" workbookViewId="0">
      <selection activeCell="B23" sqref="B23"/>
    </sheetView>
  </sheetViews>
  <sheetFormatPr defaultColWidth="11.42578125" defaultRowHeight="12.75" x14ac:dyDescent="0.2"/>
  <cols>
    <col min="1" max="1" width="8.28515625" style="14" customWidth="1"/>
    <col min="2" max="2" width="68.5703125" style="148" customWidth="1"/>
    <col min="3" max="4" width="70.7109375" style="14" customWidth="1"/>
    <col min="5" max="5" width="12.7109375" style="14" customWidth="1"/>
    <col min="6" max="16384" width="11.42578125" style="14"/>
  </cols>
  <sheetData>
    <row r="1" spans="1:4" ht="15" x14ac:dyDescent="0.25">
      <c r="A1" s="12" t="s">
        <v>128</v>
      </c>
      <c r="B1" s="152" t="s">
        <v>93</v>
      </c>
      <c r="C1" s="12" t="s">
        <v>94</v>
      </c>
      <c r="D1" s="14" t="s">
        <v>269</v>
      </c>
    </row>
    <row r="2" spans="1:4" x14ac:dyDescent="0.2">
      <c r="A2" s="92">
        <v>1</v>
      </c>
      <c r="B2" s="80" t="s">
        <v>270</v>
      </c>
      <c r="C2" s="80" t="s">
        <v>140</v>
      </c>
      <c r="D2" s="14" t="s">
        <v>140</v>
      </c>
    </row>
    <row r="3" spans="1:4" x14ac:dyDescent="0.2">
      <c r="A3" s="92">
        <f t="shared" ref="A3:A66" si="0">A2+1</f>
        <v>2</v>
      </c>
      <c r="B3" s="80" t="s">
        <v>271</v>
      </c>
      <c r="C3" s="80" t="s">
        <v>141</v>
      </c>
      <c r="D3" s="14" t="s">
        <v>141</v>
      </c>
    </row>
    <row r="4" spans="1:4" ht="13.5" thickBot="1" x14ac:dyDescent="0.25">
      <c r="A4" s="92">
        <f t="shared" si="0"/>
        <v>3</v>
      </c>
      <c r="B4" s="79" t="s">
        <v>272</v>
      </c>
      <c r="C4" s="79" t="s">
        <v>38</v>
      </c>
      <c r="D4" s="14" t="s">
        <v>38</v>
      </c>
    </row>
    <row r="5" spans="1:4" x14ac:dyDescent="0.2">
      <c r="A5" s="92">
        <f t="shared" si="0"/>
        <v>4</v>
      </c>
      <c r="B5" s="81" t="s">
        <v>273</v>
      </c>
      <c r="C5" s="81" t="s">
        <v>34</v>
      </c>
      <c r="D5" s="14" t="s">
        <v>34</v>
      </c>
    </row>
    <row r="6" spans="1:4" x14ac:dyDescent="0.2">
      <c r="A6" s="92">
        <f t="shared" si="0"/>
        <v>5</v>
      </c>
      <c r="B6" s="82" t="s">
        <v>274</v>
      </c>
      <c r="C6" s="82" t="s">
        <v>37</v>
      </c>
      <c r="D6" s="14" t="s">
        <v>37</v>
      </c>
    </row>
    <row r="7" spans="1:4" x14ac:dyDescent="0.2">
      <c r="A7" s="92">
        <f t="shared" si="0"/>
        <v>6</v>
      </c>
      <c r="B7" s="82" t="s">
        <v>275</v>
      </c>
      <c r="C7" s="82" t="s">
        <v>35</v>
      </c>
      <c r="D7" s="14" t="s">
        <v>35</v>
      </c>
    </row>
    <row r="8" spans="1:4" ht="13.5" thickBot="1" x14ac:dyDescent="0.25">
      <c r="A8" s="92">
        <f t="shared" si="0"/>
        <v>7</v>
      </c>
      <c r="B8" s="83" t="s">
        <v>276</v>
      </c>
      <c r="C8" s="83" t="s">
        <v>36</v>
      </c>
      <c r="D8" s="14" t="s">
        <v>36</v>
      </c>
    </row>
    <row r="9" spans="1:4" ht="13.5" thickBot="1" x14ac:dyDescent="0.25">
      <c r="A9" s="92">
        <f t="shared" si="0"/>
        <v>8</v>
      </c>
      <c r="B9" s="153" t="s">
        <v>277</v>
      </c>
      <c r="C9" s="153" t="s">
        <v>71</v>
      </c>
      <c r="D9" s="14" t="s">
        <v>71</v>
      </c>
    </row>
    <row r="10" spans="1:4" x14ac:dyDescent="0.2">
      <c r="A10" s="92">
        <f t="shared" si="0"/>
        <v>9</v>
      </c>
      <c r="B10" s="148" t="s">
        <v>278</v>
      </c>
      <c r="C10" s="148" t="s">
        <v>72</v>
      </c>
      <c r="D10" s="14" t="s">
        <v>72</v>
      </c>
    </row>
    <row r="11" spans="1:4" x14ac:dyDescent="0.2">
      <c r="A11" s="92">
        <f t="shared" si="0"/>
        <v>10</v>
      </c>
      <c r="B11" s="148" t="s">
        <v>279</v>
      </c>
      <c r="C11" s="148" t="s">
        <v>73</v>
      </c>
      <c r="D11" s="14" t="s">
        <v>73</v>
      </c>
    </row>
    <row r="12" spans="1:4" x14ac:dyDescent="0.2">
      <c r="A12" s="92">
        <f t="shared" si="0"/>
        <v>11</v>
      </c>
      <c r="B12" s="148" t="s">
        <v>280</v>
      </c>
      <c r="C12" s="148" t="s">
        <v>74</v>
      </c>
      <c r="D12" s="148" t="s">
        <v>74</v>
      </c>
    </row>
    <row r="13" spans="1:4" ht="18" x14ac:dyDescent="0.2">
      <c r="A13" s="92">
        <f t="shared" si="0"/>
        <v>12</v>
      </c>
      <c r="B13" s="84" t="s">
        <v>281</v>
      </c>
      <c r="C13" s="84" t="s">
        <v>4</v>
      </c>
      <c r="D13" s="84" t="s">
        <v>4</v>
      </c>
    </row>
    <row r="14" spans="1:4" x14ac:dyDescent="0.2">
      <c r="A14" s="92">
        <f t="shared" si="0"/>
        <v>13</v>
      </c>
      <c r="B14" s="85" t="s">
        <v>282</v>
      </c>
      <c r="C14" s="85" t="s">
        <v>77</v>
      </c>
      <c r="D14" s="85" t="s">
        <v>77</v>
      </c>
    </row>
    <row r="15" spans="1:4" ht="38.25" x14ac:dyDescent="0.2">
      <c r="A15" s="92">
        <f t="shared" si="0"/>
        <v>14</v>
      </c>
      <c r="B15" s="148" t="s">
        <v>68</v>
      </c>
      <c r="C15" s="148" t="s">
        <v>68</v>
      </c>
      <c r="D15" s="148" t="s">
        <v>68</v>
      </c>
    </row>
    <row r="16" spans="1:4" ht="51" x14ac:dyDescent="0.2">
      <c r="A16" s="92">
        <f t="shared" si="0"/>
        <v>15</v>
      </c>
      <c r="B16" s="85" t="s">
        <v>283</v>
      </c>
      <c r="C16" s="85" t="s">
        <v>95</v>
      </c>
      <c r="D16" s="85" t="s">
        <v>95</v>
      </c>
    </row>
    <row r="17" spans="1:4" ht="25.5" x14ac:dyDescent="0.2">
      <c r="A17" s="92">
        <f t="shared" si="0"/>
        <v>16</v>
      </c>
      <c r="B17" s="148" t="s">
        <v>96</v>
      </c>
      <c r="C17" s="148" t="s">
        <v>96</v>
      </c>
      <c r="D17" s="148" t="s">
        <v>96</v>
      </c>
    </row>
    <row r="18" spans="1:4" ht="25.5" x14ac:dyDescent="0.2">
      <c r="A18" s="92">
        <f t="shared" si="0"/>
        <v>17</v>
      </c>
      <c r="B18" s="85" t="s">
        <v>284</v>
      </c>
      <c r="C18" s="85" t="s">
        <v>91</v>
      </c>
      <c r="D18" s="85" t="s">
        <v>91</v>
      </c>
    </row>
    <row r="19" spans="1:4" x14ac:dyDescent="0.2">
      <c r="A19" s="92">
        <f t="shared" si="0"/>
        <v>18</v>
      </c>
      <c r="B19" s="148" t="s">
        <v>76</v>
      </c>
      <c r="C19" s="148" t="s">
        <v>76</v>
      </c>
      <c r="D19" s="148" t="s">
        <v>76</v>
      </c>
    </row>
    <row r="20" spans="1:4" ht="15" x14ac:dyDescent="0.2">
      <c r="A20" s="92">
        <f t="shared" si="0"/>
        <v>19</v>
      </c>
      <c r="B20" s="242" t="s">
        <v>285</v>
      </c>
      <c r="C20" s="242" t="s">
        <v>5</v>
      </c>
      <c r="D20" s="242" t="s">
        <v>5</v>
      </c>
    </row>
    <row r="21" spans="1:4" x14ac:dyDescent="0.2">
      <c r="A21" s="92">
        <f t="shared" si="0"/>
        <v>20</v>
      </c>
      <c r="B21" s="154" t="s">
        <v>286</v>
      </c>
      <c r="C21" s="154" t="s">
        <v>6</v>
      </c>
      <c r="D21" s="154" t="s">
        <v>6</v>
      </c>
    </row>
    <row r="22" spans="1:4" x14ac:dyDescent="0.2">
      <c r="A22" s="92">
        <f t="shared" si="0"/>
        <v>21</v>
      </c>
      <c r="B22" s="155" t="s">
        <v>287</v>
      </c>
      <c r="C22" s="155" t="s">
        <v>8</v>
      </c>
      <c r="D22" s="155" t="s">
        <v>8</v>
      </c>
    </row>
    <row r="23" spans="1:4" x14ac:dyDescent="0.2">
      <c r="A23" s="92">
        <f t="shared" si="0"/>
        <v>22</v>
      </c>
      <c r="B23" s="256" t="s">
        <v>7</v>
      </c>
      <c r="C23" s="148" t="s">
        <v>7</v>
      </c>
      <c r="D23" s="148" t="s">
        <v>7</v>
      </c>
    </row>
    <row r="24" spans="1:4" x14ac:dyDescent="0.2">
      <c r="A24" s="92">
        <f t="shared" si="0"/>
        <v>23</v>
      </c>
      <c r="B24" s="155" t="s">
        <v>288</v>
      </c>
      <c r="C24" s="155" t="s">
        <v>9</v>
      </c>
      <c r="D24" s="155" t="s">
        <v>9</v>
      </c>
    </row>
    <row r="25" spans="1:4" x14ac:dyDescent="0.2">
      <c r="A25" s="92">
        <f t="shared" si="0"/>
        <v>24</v>
      </c>
      <c r="B25" s="156" t="s">
        <v>20</v>
      </c>
      <c r="C25" s="156" t="s">
        <v>20</v>
      </c>
      <c r="D25" s="156" t="s">
        <v>20</v>
      </c>
    </row>
    <row r="26" spans="1:4" x14ac:dyDescent="0.2">
      <c r="A26" s="92">
        <f t="shared" si="0"/>
        <v>25</v>
      </c>
      <c r="B26" s="155" t="s">
        <v>289</v>
      </c>
      <c r="C26" s="155" t="s">
        <v>10</v>
      </c>
      <c r="D26" s="155" t="s">
        <v>10</v>
      </c>
    </row>
    <row r="27" spans="1:4" x14ac:dyDescent="0.2">
      <c r="A27" s="92">
        <f t="shared" si="0"/>
        <v>26</v>
      </c>
      <c r="B27" s="154" t="s">
        <v>290</v>
      </c>
      <c r="C27" s="154" t="s">
        <v>11</v>
      </c>
      <c r="D27" s="154" t="s">
        <v>11</v>
      </c>
    </row>
    <row r="28" spans="1:4" ht="26.25" customHeight="1" x14ac:dyDescent="0.2">
      <c r="A28" s="92">
        <f t="shared" si="0"/>
        <v>27</v>
      </c>
      <c r="B28" s="253" t="s">
        <v>357</v>
      </c>
      <c r="C28" s="87" t="s">
        <v>12</v>
      </c>
      <c r="D28" s="87" t="s">
        <v>12</v>
      </c>
    </row>
    <row r="29" spans="1:4" x14ac:dyDescent="0.2">
      <c r="A29" s="92">
        <f t="shared" si="0"/>
        <v>28</v>
      </c>
      <c r="B29" s="154" t="s">
        <v>13</v>
      </c>
      <c r="C29" s="154" t="s">
        <v>13</v>
      </c>
      <c r="D29" s="154" t="s">
        <v>13</v>
      </c>
    </row>
    <row r="30" spans="1:4" ht="38.25" x14ac:dyDescent="0.2">
      <c r="A30" s="92">
        <f t="shared" si="0"/>
        <v>29</v>
      </c>
      <c r="B30" s="87" t="s">
        <v>365</v>
      </c>
      <c r="C30" s="87" t="s">
        <v>14</v>
      </c>
      <c r="D30" s="87" t="s">
        <v>14</v>
      </c>
    </row>
    <row r="31" spans="1:4" ht="15.75" x14ac:dyDescent="0.2">
      <c r="A31" s="92">
        <f t="shared" si="0"/>
        <v>30</v>
      </c>
      <c r="B31" s="243" t="s">
        <v>291</v>
      </c>
      <c r="C31" s="243" t="s">
        <v>15</v>
      </c>
      <c r="D31" s="243" t="s">
        <v>15</v>
      </c>
    </row>
    <row r="32" spans="1:4" x14ac:dyDescent="0.2">
      <c r="A32" s="92">
        <f t="shared" si="0"/>
        <v>31</v>
      </c>
      <c r="B32" s="86" t="s">
        <v>292</v>
      </c>
      <c r="C32" s="86" t="s">
        <v>46</v>
      </c>
      <c r="D32" s="86" t="s">
        <v>46</v>
      </c>
    </row>
    <row r="33" spans="1:4" x14ac:dyDescent="0.2">
      <c r="A33" s="92">
        <f t="shared" si="0"/>
        <v>32</v>
      </c>
      <c r="B33" s="22" t="s">
        <v>293</v>
      </c>
      <c r="C33" s="22" t="s">
        <v>16</v>
      </c>
      <c r="D33" s="22" t="s">
        <v>16</v>
      </c>
    </row>
    <row r="34" spans="1:4" x14ac:dyDescent="0.2">
      <c r="A34" s="92">
        <f t="shared" si="0"/>
        <v>33</v>
      </c>
      <c r="B34" s="85" t="s">
        <v>294</v>
      </c>
      <c r="C34" s="85" t="s">
        <v>17</v>
      </c>
      <c r="D34" s="85" t="s">
        <v>17</v>
      </c>
    </row>
    <row r="35" spans="1:4" x14ac:dyDescent="0.2">
      <c r="A35" s="92">
        <f t="shared" si="0"/>
        <v>34</v>
      </c>
      <c r="B35" s="88" t="s">
        <v>295</v>
      </c>
      <c r="C35" s="88" t="s">
        <v>18</v>
      </c>
      <c r="D35" s="88" t="s">
        <v>18</v>
      </c>
    </row>
    <row r="36" spans="1:4" ht="38.25" x14ac:dyDescent="0.2">
      <c r="A36" s="92">
        <f t="shared" si="0"/>
        <v>35</v>
      </c>
      <c r="B36" s="85" t="s">
        <v>296</v>
      </c>
      <c r="C36" s="85" t="s">
        <v>19</v>
      </c>
      <c r="D36" s="85" t="s">
        <v>19</v>
      </c>
    </row>
    <row r="37" spans="1:4" x14ac:dyDescent="0.2">
      <c r="A37" s="92">
        <f t="shared" si="0"/>
        <v>36</v>
      </c>
      <c r="B37" s="89" t="s">
        <v>297</v>
      </c>
      <c r="C37" s="89" t="s">
        <v>69</v>
      </c>
      <c r="D37" s="89" t="s">
        <v>69</v>
      </c>
    </row>
    <row r="38" spans="1:4" ht="25.5" x14ac:dyDescent="0.2">
      <c r="A38" s="92">
        <f t="shared" si="0"/>
        <v>37</v>
      </c>
      <c r="B38" s="89" t="s">
        <v>298</v>
      </c>
      <c r="C38" s="89" t="s">
        <v>101</v>
      </c>
      <c r="D38" s="89" t="s">
        <v>101</v>
      </c>
    </row>
    <row r="39" spans="1:4" ht="25.5" x14ac:dyDescent="0.2">
      <c r="A39" s="92">
        <f t="shared" si="0"/>
        <v>38</v>
      </c>
      <c r="B39" s="89" t="s">
        <v>299</v>
      </c>
      <c r="C39" s="89" t="s">
        <v>99</v>
      </c>
      <c r="D39" s="89" t="s">
        <v>99</v>
      </c>
    </row>
    <row r="40" spans="1:4" ht="25.5" x14ac:dyDescent="0.2">
      <c r="A40" s="92">
        <f t="shared" si="0"/>
        <v>39</v>
      </c>
      <c r="B40" s="85" t="s">
        <v>300</v>
      </c>
      <c r="C40" s="85" t="s">
        <v>98</v>
      </c>
      <c r="D40" s="85" t="s">
        <v>98</v>
      </c>
    </row>
    <row r="41" spans="1:4" x14ac:dyDescent="0.2">
      <c r="A41" s="92">
        <f t="shared" si="0"/>
        <v>40</v>
      </c>
      <c r="B41" s="85" t="s">
        <v>301</v>
      </c>
      <c r="C41" s="85" t="s">
        <v>70</v>
      </c>
      <c r="D41" s="85" t="s">
        <v>70</v>
      </c>
    </row>
    <row r="42" spans="1:4" ht="89.25" x14ac:dyDescent="0.2">
      <c r="A42" s="92">
        <f t="shared" si="0"/>
        <v>41</v>
      </c>
      <c r="B42" s="244" t="s">
        <v>302</v>
      </c>
      <c r="C42" s="244" t="s">
        <v>0</v>
      </c>
      <c r="D42" s="244" t="s">
        <v>0</v>
      </c>
    </row>
    <row r="43" spans="1:4" ht="63.75" x14ac:dyDescent="0.2">
      <c r="A43" s="92">
        <f t="shared" si="0"/>
        <v>42</v>
      </c>
      <c r="B43" s="75" t="s">
        <v>303</v>
      </c>
      <c r="C43" s="75" t="s">
        <v>144</v>
      </c>
      <c r="D43" s="75" t="s">
        <v>144</v>
      </c>
    </row>
    <row r="44" spans="1:4" ht="102.75" thickBot="1" x14ac:dyDescent="0.25">
      <c r="A44" s="92">
        <f t="shared" si="0"/>
        <v>43</v>
      </c>
      <c r="B44" s="244" t="s">
        <v>304</v>
      </c>
      <c r="C44" s="244" t="s">
        <v>92</v>
      </c>
      <c r="D44" s="244" t="s">
        <v>92</v>
      </c>
    </row>
    <row r="45" spans="1:4" ht="128.25" thickBot="1" x14ac:dyDescent="0.25">
      <c r="A45" s="92">
        <f t="shared" si="0"/>
        <v>44</v>
      </c>
      <c r="B45" s="157" t="s">
        <v>305</v>
      </c>
      <c r="C45" s="157" t="s">
        <v>145</v>
      </c>
      <c r="D45" s="157" t="s">
        <v>145</v>
      </c>
    </row>
    <row r="46" spans="1:4" ht="31.5" x14ac:dyDescent="0.2">
      <c r="A46" s="92">
        <f t="shared" si="0"/>
        <v>45</v>
      </c>
      <c r="B46" s="243" t="s">
        <v>306</v>
      </c>
      <c r="C46" s="243" t="s">
        <v>89</v>
      </c>
      <c r="D46" s="243" t="s">
        <v>89</v>
      </c>
    </row>
    <row r="47" spans="1:4" x14ac:dyDescent="0.2">
      <c r="A47" s="92">
        <f t="shared" si="0"/>
        <v>46</v>
      </c>
      <c r="B47" s="90" t="s">
        <v>307</v>
      </c>
      <c r="C47" s="90" t="s">
        <v>41</v>
      </c>
      <c r="D47" s="90" t="s">
        <v>41</v>
      </c>
    </row>
    <row r="48" spans="1:4" ht="89.25" x14ac:dyDescent="0.2">
      <c r="A48" s="92">
        <f t="shared" si="0"/>
        <v>47</v>
      </c>
      <c r="B48" s="85" t="s">
        <v>308</v>
      </c>
      <c r="C48" s="85" t="s">
        <v>100</v>
      </c>
      <c r="D48" s="85" t="s">
        <v>100</v>
      </c>
    </row>
    <row r="49" spans="1:4" ht="38.25" x14ac:dyDescent="0.2">
      <c r="A49" s="92">
        <f t="shared" si="0"/>
        <v>48</v>
      </c>
      <c r="B49" s="77" t="s">
        <v>309</v>
      </c>
      <c r="C49" s="77" t="s">
        <v>146</v>
      </c>
      <c r="D49" s="77" t="s">
        <v>146</v>
      </c>
    </row>
    <row r="50" spans="1:4" ht="54" x14ac:dyDescent="0.2">
      <c r="A50" s="92">
        <f t="shared" si="0"/>
        <v>49</v>
      </c>
      <c r="B50" s="241" t="s">
        <v>310</v>
      </c>
      <c r="C50" s="241" t="s">
        <v>256</v>
      </c>
      <c r="D50" s="241" t="s">
        <v>256</v>
      </c>
    </row>
    <row r="51" spans="1:4" ht="13.5" thickBot="1" x14ac:dyDescent="0.25">
      <c r="A51" s="92">
        <f t="shared" si="0"/>
        <v>50</v>
      </c>
      <c r="B51" s="76" t="s">
        <v>97</v>
      </c>
      <c r="C51" s="76" t="s">
        <v>97</v>
      </c>
      <c r="D51" s="76" t="s">
        <v>97</v>
      </c>
    </row>
    <row r="52" spans="1:4" ht="13.5" thickBot="1" x14ac:dyDescent="0.25">
      <c r="A52" s="92">
        <f t="shared" si="0"/>
        <v>51</v>
      </c>
      <c r="B52" s="158" t="s">
        <v>311</v>
      </c>
      <c r="C52" s="158" t="s">
        <v>90</v>
      </c>
      <c r="D52" s="158" t="s">
        <v>90</v>
      </c>
    </row>
    <row r="53" spans="1:4" ht="18" x14ac:dyDescent="0.2">
      <c r="A53" s="92">
        <f t="shared" si="0"/>
        <v>52</v>
      </c>
      <c r="B53" s="252" t="s">
        <v>271</v>
      </c>
      <c r="C53" s="252" t="s">
        <v>139</v>
      </c>
      <c r="D53" s="252" t="s">
        <v>139</v>
      </c>
    </row>
    <row r="54" spans="1:4" ht="25.5" x14ac:dyDescent="0.2">
      <c r="A54" s="92">
        <f t="shared" si="0"/>
        <v>53</v>
      </c>
      <c r="B54" s="249" t="s">
        <v>312</v>
      </c>
      <c r="C54" s="249" t="s">
        <v>127</v>
      </c>
      <c r="D54" s="249" t="s">
        <v>127</v>
      </c>
    </row>
    <row r="55" spans="1:4" x14ac:dyDescent="0.2">
      <c r="A55" s="92">
        <f t="shared" si="0"/>
        <v>54</v>
      </c>
      <c r="B55" s="248" t="s">
        <v>313</v>
      </c>
      <c r="C55" s="248" t="s">
        <v>114</v>
      </c>
      <c r="D55" s="248" t="s">
        <v>114</v>
      </c>
    </row>
    <row r="56" spans="1:4" ht="56.25" x14ac:dyDescent="0.2">
      <c r="A56" s="92">
        <f t="shared" si="0"/>
        <v>55</v>
      </c>
      <c r="B56" s="247" t="s">
        <v>314</v>
      </c>
      <c r="C56" s="247" t="s">
        <v>115</v>
      </c>
      <c r="D56" s="247" t="s">
        <v>115</v>
      </c>
    </row>
    <row r="57" spans="1:4" x14ac:dyDescent="0.2">
      <c r="A57" s="92">
        <f t="shared" si="0"/>
        <v>56</v>
      </c>
      <c r="B57" s="198" t="s">
        <v>315</v>
      </c>
      <c r="C57" s="198" t="s">
        <v>107</v>
      </c>
      <c r="D57" s="198" t="s">
        <v>107</v>
      </c>
    </row>
    <row r="58" spans="1:4" x14ac:dyDescent="0.2">
      <c r="A58" s="92">
        <f t="shared" si="0"/>
        <v>57</v>
      </c>
      <c r="B58" s="198" t="s">
        <v>316</v>
      </c>
      <c r="C58" s="198" t="s">
        <v>108</v>
      </c>
      <c r="D58" s="198" t="s">
        <v>108</v>
      </c>
    </row>
    <row r="59" spans="1:4" x14ac:dyDescent="0.2">
      <c r="A59" s="92">
        <f t="shared" si="0"/>
        <v>58</v>
      </c>
      <c r="B59" s="250" t="s">
        <v>317</v>
      </c>
      <c r="C59" s="250" t="s">
        <v>147</v>
      </c>
      <c r="D59" s="250" t="s">
        <v>147</v>
      </c>
    </row>
    <row r="60" spans="1:4" ht="21" x14ac:dyDescent="0.2">
      <c r="A60" s="92">
        <f t="shared" si="0"/>
        <v>59</v>
      </c>
      <c r="B60" s="251" t="s">
        <v>318</v>
      </c>
      <c r="C60" s="251" t="s">
        <v>152</v>
      </c>
      <c r="D60" s="251" t="s">
        <v>152</v>
      </c>
    </row>
    <row r="61" spans="1:4" ht="22.5" x14ac:dyDescent="0.2">
      <c r="A61" s="92">
        <f t="shared" si="0"/>
        <v>60</v>
      </c>
      <c r="B61" s="247" t="s">
        <v>319</v>
      </c>
      <c r="C61" s="247" t="s">
        <v>122</v>
      </c>
      <c r="D61" s="247" t="s">
        <v>122</v>
      </c>
    </row>
    <row r="62" spans="1:4" x14ac:dyDescent="0.2">
      <c r="A62" s="92">
        <f t="shared" si="0"/>
        <v>61</v>
      </c>
      <c r="B62" s="247" t="s">
        <v>320</v>
      </c>
      <c r="C62" s="247" t="s">
        <v>124</v>
      </c>
      <c r="D62" s="247" t="s">
        <v>124</v>
      </c>
    </row>
    <row r="63" spans="1:4" ht="22.5" x14ac:dyDescent="0.2">
      <c r="A63" s="92">
        <f t="shared" si="0"/>
        <v>62</v>
      </c>
      <c r="B63" s="247" t="s">
        <v>321</v>
      </c>
      <c r="C63" s="247" t="s">
        <v>126</v>
      </c>
      <c r="D63" s="247" t="s">
        <v>126</v>
      </c>
    </row>
    <row r="64" spans="1:4" x14ac:dyDescent="0.2">
      <c r="A64" s="92">
        <f t="shared" si="0"/>
        <v>63</v>
      </c>
      <c r="B64" s="247" t="s">
        <v>322</v>
      </c>
      <c r="C64" s="247" t="s">
        <v>123</v>
      </c>
      <c r="D64" s="247" t="s">
        <v>123</v>
      </c>
    </row>
    <row r="65" spans="1:4" x14ac:dyDescent="0.2">
      <c r="A65" s="92">
        <f t="shared" si="0"/>
        <v>64</v>
      </c>
      <c r="B65" s="254" t="s">
        <v>317</v>
      </c>
      <c r="C65" s="91" t="s">
        <v>118</v>
      </c>
      <c r="D65" s="91" t="s">
        <v>118</v>
      </c>
    </row>
    <row r="66" spans="1:4" x14ac:dyDescent="0.2">
      <c r="A66" s="92">
        <f t="shared" si="0"/>
        <v>65</v>
      </c>
      <c r="B66" s="246" t="s">
        <v>323</v>
      </c>
      <c r="C66" s="246" t="s">
        <v>120</v>
      </c>
      <c r="D66" s="246" t="s">
        <v>120</v>
      </c>
    </row>
    <row r="67" spans="1:4" ht="22.5" x14ac:dyDescent="0.2">
      <c r="A67" s="92">
        <f t="shared" ref="A67:A97" si="1">A66+1</f>
        <v>66</v>
      </c>
      <c r="B67" s="245" t="s">
        <v>324</v>
      </c>
      <c r="C67" s="245" t="s">
        <v>131</v>
      </c>
      <c r="D67" s="245" t="s">
        <v>131</v>
      </c>
    </row>
    <row r="68" spans="1:4" x14ac:dyDescent="0.2">
      <c r="A68" s="92">
        <f t="shared" si="1"/>
        <v>67</v>
      </c>
      <c r="B68" s="245" t="s">
        <v>325</v>
      </c>
      <c r="C68" s="245" t="s">
        <v>129</v>
      </c>
      <c r="D68" s="245" t="s">
        <v>129</v>
      </c>
    </row>
    <row r="69" spans="1:4" x14ac:dyDescent="0.2">
      <c r="A69" s="92">
        <f t="shared" si="1"/>
        <v>68</v>
      </c>
      <c r="B69" s="245" t="s">
        <v>326</v>
      </c>
      <c r="C69" s="245" t="s">
        <v>121</v>
      </c>
      <c r="D69" s="245" t="s">
        <v>121</v>
      </c>
    </row>
    <row r="70" spans="1:4" x14ac:dyDescent="0.2">
      <c r="A70" s="92">
        <f t="shared" si="1"/>
        <v>69</v>
      </c>
      <c r="B70" s="254" t="s">
        <v>327</v>
      </c>
      <c r="C70" s="91" t="s">
        <v>119</v>
      </c>
      <c r="D70" s="91" t="s">
        <v>119</v>
      </c>
    </row>
    <row r="71" spans="1:4" ht="33.75" x14ac:dyDescent="0.2">
      <c r="A71" s="92">
        <f t="shared" si="1"/>
        <v>70</v>
      </c>
      <c r="B71" s="246" t="s">
        <v>328</v>
      </c>
      <c r="C71" s="246" t="s">
        <v>137</v>
      </c>
      <c r="D71" s="246" t="s">
        <v>137</v>
      </c>
    </row>
    <row r="72" spans="1:4" x14ac:dyDescent="0.2">
      <c r="A72" s="92">
        <f t="shared" si="1"/>
        <v>71</v>
      </c>
      <c r="B72" s="198" t="s">
        <v>329</v>
      </c>
      <c r="C72" s="198" t="s">
        <v>110</v>
      </c>
      <c r="D72" s="198" t="s">
        <v>110</v>
      </c>
    </row>
    <row r="73" spans="1:4" ht="23.25" thickBot="1" x14ac:dyDescent="0.25">
      <c r="A73" s="92">
        <f t="shared" si="1"/>
        <v>72</v>
      </c>
      <c r="B73" s="247" t="s">
        <v>330</v>
      </c>
      <c r="C73" s="247" t="s">
        <v>113</v>
      </c>
      <c r="D73" s="247" t="s">
        <v>113</v>
      </c>
    </row>
    <row r="74" spans="1:4" x14ac:dyDescent="0.2">
      <c r="A74" s="92">
        <f t="shared" si="1"/>
        <v>73</v>
      </c>
      <c r="B74" s="197" t="s">
        <v>331</v>
      </c>
      <c r="C74" s="197" t="s">
        <v>112</v>
      </c>
      <c r="D74" s="197" t="s">
        <v>112</v>
      </c>
    </row>
    <row r="75" spans="1:4" x14ac:dyDescent="0.2">
      <c r="A75" s="92">
        <f t="shared" si="1"/>
        <v>74</v>
      </c>
      <c r="B75" s="198" t="s">
        <v>332</v>
      </c>
      <c r="C75" s="198" t="s">
        <v>111</v>
      </c>
      <c r="D75" s="198" t="s">
        <v>111</v>
      </c>
    </row>
    <row r="76" spans="1:4" ht="22.5" x14ac:dyDescent="0.2">
      <c r="A76" s="92">
        <f t="shared" si="1"/>
        <v>75</v>
      </c>
      <c r="B76" s="247" t="s">
        <v>333</v>
      </c>
      <c r="C76" s="247" t="s">
        <v>130</v>
      </c>
      <c r="D76" s="247" t="s">
        <v>130</v>
      </c>
    </row>
    <row r="77" spans="1:4" x14ac:dyDescent="0.2">
      <c r="A77" s="92">
        <f t="shared" si="1"/>
        <v>76</v>
      </c>
      <c r="B77" s="248" t="s">
        <v>334</v>
      </c>
      <c r="C77" s="248" t="s">
        <v>117</v>
      </c>
      <c r="D77" s="248" t="s">
        <v>117</v>
      </c>
    </row>
    <row r="78" spans="1:4" x14ac:dyDescent="0.2">
      <c r="A78" s="92">
        <f t="shared" si="1"/>
        <v>77</v>
      </c>
      <c r="B78" s="199" t="s">
        <v>335</v>
      </c>
      <c r="C78" s="199" t="s">
        <v>104</v>
      </c>
      <c r="D78" s="199" t="s">
        <v>104</v>
      </c>
    </row>
    <row r="79" spans="1:4" x14ac:dyDescent="0.2">
      <c r="A79" s="92">
        <f t="shared" si="1"/>
        <v>78</v>
      </c>
      <c r="B79" s="199" t="s">
        <v>336</v>
      </c>
      <c r="C79" s="199" t="s">
        <v>106</v>
      </c>
      <c r="D79" s="199" t="s">
        <v>106</v>
      </c>
    </row>
    <row r="80" spans="1:4" x14ac:dyDescent="0.2">
      <c r="A80" s="92">
        <f t="shared" si="1"/>
        <v>79</v>
      </c>
      <c r="B80" s="199" t="s">
        <v>337</v>
      </c>
      <c r="C80" s="199" t="s">
        <v>105</v>
      </c>
      <c r="D80" s="199" t="s">
        <v>105</v>
      </c>
    </row>
    <row r="81" spans="1:4" x14ac:dyDescent="0.2">
      <c r="A81" s="92">
        <f t="shared" si="1"/>
        <v>80</v>
      </c>
      <c r="B81" s="248" t="s">
        <v>338</v>
      </c>
      <c r="C81" s="248" t="s">
        <v>116</v>
      </c>
      <c r="D81" s="248" t="s">
        <v>116</v>
      </c>
    </row>
    <row r="82" spans="1:4" x14ac:dyDescent="0.2">
      <c r="A82" s="92">
        <f t="shared" si="1"/>
        <v>81</v>
      </c>
      <c r="B82" s="200" t="s">
        <v>339</v>
      </c>
      <c r="C82" s="200" t="s">
        <v>109</v>
      </c>
      <c r="D82" s="200" t="s">
        <v>109</v>
      </c>
    </row>
    <row r="83" spans="1:4" ht="67.5" x14ac:dyDescent="0.2">
      <c r="A83" s="92">
        <f t="shared" si="1"/>
        <v>82</v>
      </c>
      <c r="B83" s="245" t="s">
        <v>340</v>
      </c>
      <c r="C83" s="245" t="s">
        <v>150</v>
      </c>
      <c r="D83" s="245" t="s">
        <v>150</v>
      </c>
    </row>
    <row r="84" spans="1:4" ht="56.25" x14ac:dyDescent="0.2">
      <c r="A84" s="92">
        <f t="shared" si="1"/>
        <v>83</v>
      </c>
      <c r="B84" s="245" t="s">
        <v>341</v>
      </c>
      <c r="C84" s="245" t="s">
        <v>253</v>
      </c>
      <c r="D84" s="245" t="s">
        <v>253</v>
      </c>
    </row>
    <row r="85" spans="1:4" ht="68.25" thickBot="1" x14ac:dyDescent="0.25">
      <c r="A85" s="92">
        <f t="shared" si="1"/>
        <v>84</v>
      </c>
      <c r="B85" s="245" t="s">
        <v>342</v>
      </c>
      <c r="C85" s="245" t="s">
        <v>138</v>
      </c>
      <c r="D85" s="245" t="s">
        <v>138</v>
      </c>
    </row>
    <row r="86" spans="1:4" ht="13.5" thickBot="1" x14ac:dyDescent="0.25">
      <c r="A86" s="92">
        <f t="shared" si="1"/>
        <v>85</v>
      </c>
      <c r="B86" s="205" t="s">
        <v>343</v>
      </c>
      <c r="C86" s="205" t="s">
        <v>132</v>
      </c>
      <c r="D86" s="205" t="s">
        <v>132</v>
      </c>
    </row>
    <row r="87" spans="1:4" ht="13.5" thickBot="1" x14ac:dyDescent="0.25">
      <c r="A87" s="92">
        <f t="shared" si="1"/>
        <v>86</v>
      </c>
      <c r="B87" s="202" t="s">
        <v>344</v>
      </c>
      <c r="C87" s="202" t="s">
        <v>135</v>
      </c>
      <c r="D87" s="202" t="s">
        <v>135</v>
      </c>
    </row>
    <row r="88" spans="1:4" x14ac:dyDescent="0.2">
      <c r="A88" s="92">
        <f t="shared" si="1"/>
        <v>87</v>
      </c>
      <c r="B88" s="202" t="s">
        <v>345</v>
      </c>
      <c r="C88" s="202" t="s">
        <v>136</v>
      </c>
      <c r="D88" s="202" t="s">
        <v>136</v>
      </c>
    </row>
    <row r="89" spans="1:4" x14ac:dyDescent="0.2">
      <c r="A89" s="92">
        <f t="shared" si="1"/>
        <v>88</v>
      </c>
      <c r="B89" s="206" t="s">
        <v>346</v>
      </c>
      <c r="C89" s="206" t="s">
        <v>133</v>
      </c>
      <c r="D89" s="206" t="s">
        <v>133</v>
      </c>
    </row>
    <row r="90" spans="1:4" x14ac:dyDescent="0.2">
      <c r="A90" s="92">
        <f t="shared" si="1"/>
        <v>89</v>
      </c>
      <c r="B90" s="207" t="s">
        <v>347</v>
      </c>
      <c r="C90" s="207" t="s">
        <v>134</v>
      </c>
      <c r="D90" s="207" t="s">
        <v>134</v>
      </c>
    </row>
    <row r="91" spans="1:4" ht="45" x14ac:dyDescent="0.2">
      <c r="A91" s="92">
        <f t="shared" si="1"/>
        <v>90</v>
      </c>
      <c r="B91" s="247" t="s">
        <v>348</v>
      </c>
      <c r="C91" s="247" t="s">
        <v>142</v>
      </c>
      <c r="D91" s="247" t="s">
        <v>142</v>
      </c>
    </row>
    <row r="92" spans="1:4" ht="33.75" x14ac:dyDescent="0.2">
      <c r="A92" s="92">
        <f t="shared" si="1"/>
        <v>91</v>
      </c>
      <c r="B92" s="247" t="s">
        <v>349</v>
      </c>
      <c r="C92" s="247" t="s">
        <v>148</v>
      </c>
      <c r="D92" s="247" t="s">
        <v>148</v>
      </c>
    </row>
    <row r="93" spans="1:4" ht="22.5" x14ac:dyDescent="0.2">
      <c r="A93" s="92">
        <f t="shared" si="1"/>
        <v>92</v>
      </c>
      <c r="B93" s="247" t="s">
        <v>350</v>
      </c>
      <c r="C93" s="247" t="s">
        <v>151</v>
      </c>
      <c r="D93" s="247" t="s">
        <v>151</v>
      </c>
    </row>
    <row r="94" spans="1:4" ht="22.5" x14ac:dyDescent="0.2">
      <c r="A94" s="92">
        <f t="shared" si="1"/>
        <v>93</v>
      </c>
      <c r="B94" s="247" t="s">
        <v>351</v>
      </c>
      <c r="C94" s="247" t="s">
        <v>153</v>
      </c>
      <c r="D94" s="247" t="s">
        <v>153</v>
      </c>
    </row>
    <row r="95" spans="1:4" ht="45" x14ac:dyDescent="0.2">
      <c r="A95" s="92">
        <f t="shared" si="1"/>
        <v>94</v>
      </c>
      <c r="B95" s="247" t="s">
        <v>352</v>
      </c>
      <c r="C95" s="247" t="s">
        <v>255</v>
      </c>
      <c r="D95" s="247" t="s">
        <v>255</v>
      </c>
    </row>
    <row r="96" spans="1:4" ht="13.5" thickBot="1" x14ac:dyDescent="0.25">
      <c r="A96" s="92">
        <f t="shared" si="1"/>
        <v>95</v>
      </c>
      <c r="B96" s="227" t="s">
        <v>353</v>
      </c>
      <c r="C96" s="227" t="s">
        <v>149</v>
      </c>
      <c r="D96" s="227" t="s">
        <v>149</v>
      </c>
    </row>
    <row r="97" spans="1:11" x14ac:dyDescent="0.2">
      <c r="A97" s="92">
        <f t="shared" si="1"/>
        <v>96</v>
      </c>
      <c r="B97" s="237" t="s">
        <v>354</v>
      </c>
      <c r="C97" s="237" t="s">
        <v>260</v>
      </c>
      <c r="D97" s="237" t="s">
        <v>260</v>
      </c>
    </row>
    <row r="98" spans="1:11" ht="51" x14ac:dyDescent="0.2">
      <c r="A98" s="240">
        <v>100</v>
      </c>
      <c r="B98" s="85" t="s">
        <v>355</v>
      </c>
      <c r="C98" s="238" t="s">
        <v>262</v>
      </c>
    </row>
    <row r="99" spans="1:11" ht="54" x14ac:dyDescent="0.2">
      <c r="A99" s="240">
        <v>101</v>
      </c>
      <c r="B99" s="241" t="s">
        <v>362</v>
      </c>
      <c r="C99" s="239" t="s">
        <v>265</v>
      </c>
    </row>
    <row r="100" spans="1:11" ht="56.25" x14ac:dyDescent="0.2">
      <c r="A100" s="240">
        <v>102</v>
      </c>
      <c r="B100" s="247" t="s">
        <v>356</v>
      </c>
      <c r="C100" s="166" t="s">
        <v>268</v>
      </c>
      <c r="D100" s="166"/>
      <c r="E100" s="166"/>
      <c r="F100" s="166"/>
      <c r="G100" s="166"/>
      <c r="H100" s="166"/>
      <c r="I100" s="166"/>
      <c r="J100" s="166"/>
      <c r="K100" s="166"/>
    </row>
  </sheetData>
  <sheetProtection sheet="1" objects="1" scenarios="1" formatCells="0" formatColumns="0" formatRows="0"/>
  <autoFilter ref="A1:C91"/>
  <phoneticPr fontId="37" type="noConversion"/>
  <hyperlinks>
    <hyperlink ref="B28" r:id="rId1" display="www.kobize.pl "/>
    <hyperlink ref="B23" r:id="rId2"/>
  </hyperlinks>
  <pageMargins left="0.7" right="0.7" top="0.78740157499999996" bottom="0.78740157499999996" header="0.3" footer="0.3"/>
  <pageSetup paperSize="132" orientation="portrait" r:id="rId3"/>
  <headerFooter>
    <oddHeader>&amp;L&amp;F, &amp;A&amp;R&amp;D, &amp;T</oddHeader>
    <oddFooter>&amp;C&amp;P / &amp;N</oddFooter>
  </headerFooter>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indexed="17"/>
    <pageSetUpPr fitToPage="1"/>
  </sheetPr>
  <dimension ref="A1:E92"/>
  <sheetViews>
    <sheetView topLeftCell="A70" workbookViewId="0">
      <selection activeCell="G21" sqref="G21"/>
    </sheetView>
  </sheetViews>
  <sheetFormatPr defaultColWidth="11.42578125" defaultRowHeight="12.75" x14ac:dyDescent="0.2"/>
  <cols>
    <col min="1" max="1" width="17.140625" style="14" customWidth="1"/>
    <col min="2" max="2" width="34.7109375" style="14" customWidth="1"/>
    <col min="3" max="3" width="15.140625" style="14" customWidth="1"/>
    <col min="4" max="16384" width="11.42578125" style="14"/>
  </cols>
  <sheetData>
    <row r="1" spans="1:5" ht="13.5" thickBot="1" x14ac:dyDescent="0.25">
      <c r="A1" s="16" t="s">
        <v>154</v>
      </c>
    </row>
    <row r="2" spans="1:5" ht="13.5" thickBot="1" x14ac:dyDescent="0.25">
      <c r="A2" s="26" t="s">
        <v>155</v>
      </c>
      <c r="B2" s="105" t="s">
        <v>358</v>
      </c>
    </row>
    <row r="3" spans="1:5" ht="13.5" thickBot="1" x14ac:dyDescent="0.25">
      <c r="A3" s="27" t="s">
        <v>156</v>
      </c>
      <c r="B3" s="28">
        <v>45820</v>
      </c>
      <c r="C3" s="29" t="str">
        <f>IF(ISNUMBER(MATCH(B3,A22:A30,0)),VLOOKUP(B3,A22:B30,2,FALSE),"---")</f>
        <v>Narzędzie_nieracjonalne_koszty_PL_pl_120625.xls</v>
      </c>
      <c r="D3" s="30"/>
      <c r="E3" s="31"/>
    </row>
    <row r="4" spans="1:5" x14ac:dyDescent="0.2">
      <c r="A4" s="32" t="s">
        <v>157</v>
      </c>
      <c r="B4" s="33" t="s">
        <v>360</v>
      </c>
    </row>
    <row r="5" spans="1:5" ht="13.5" thickBot="1" x14ac:dyDescent="0.25">
      <c r="A5" s="34" t="s">
        <v>159</v>
      </c>
      <c r="B5" s="35" t="s">
        <v>361</v>
      </c>
    </row>
    <row r="7" spans="1:5" x14ac:dyDescent="0.2">
      <c r="A7" s="36" t="s">
        <v>161</v>
      </c>
    </row>
    <row r="8" spans="1:5" x14ac:dyDescent="0.2">
      <c r="A8" s="66" t="s">
        <v>162</v>
      </c>
      <c r="B8" s="66"/>
      <c r="C8" s="67" t="s">
        <v>163</v>
      </c>
    </row>
    <row r="9" spans="1:5" x14ac:dyDescent="0.2">
      <c r="A9" s="66" t="s">
        <v>164</v>
      </c>
      <c r="B9" s="66"/>
      <c r="C9" s="67" t="s">
        <v>165</v>
      </c>
    </row>
    <row r="10" spans="1:5" x14ac:dyDescent="0.2">
      <c r="A10" s="66" t="s">
        <v>166</v>
      </c>
      <c r="B10" s="66"/>
      <c r="C10" s="67" t="s">
        <v>167</v>
      </c>
    </row>
    <row r="11" spans="1:5" x14ac:dyDescent="0.2">
      <c r="A11" s="106" t="s">
        <v>168</v>
      </c>
      <c r="B11" s="66"/>
      <c r="C11" s="139" t="s">
        <v>169</v>
      </c>
    </row>
    <row r="12" spans="1:5" x14ac:dyDescent="0.2">
      <c r="A12" s="66" t="s">
        <v>170</v>
      </c>
      <c r="B12" s="66"/>
      <c r="C12" s="67" t="s">
        <v>171</v>
      </c>
    </row>
    <row r="13" spans="1:5" x14ac:dyDescent="0.2">
      <c r="A13" s="66" t="s">
        <v>172</v>
      </c>
      <c r="B13" s="66"/>
      <c r="C13" s="67" t="s">
        <v>173</v>
      </c>
    </row>
    <row r="14" spans="1:5" x14ac:dyDescent="0.2">
      <c r="A14" s="66" t="s">
        <v>174</v>
      </c>
      <c r="B14" s="66"/>
      <c r="C14" s="67" t="s">
        <v>175</v>
      </c>
    </row>
    <row r="15" spans="1:5" x14ac:dyDescent="0.2">
      <c r="A15" s="106" t="s">
        <v>176</v>
      </c>
      <c r="B15" s="66"/>
      <c r="C15" s="139" t="s">
        <v>177</v>
      </c>
    </row>
    <row r="16" spans="1:5" x14ac:dyDescent="0.2">
      <c r="A16" s="106" t="s">
        <v>178</v>
      </c>
      <c r="B16" s="66"/>
      <c r="C16" s="139" t="s">
        <v>179</v>
      </c>
    </row>
    <row r="17" spans="1:4" x14ac:dyDescent="0.2">
      <c r="A17" s="106" t="s">
        <v>180</v>
      </c>
      <c r="B17" s="66"/>
      <c r="C17" s="139" t="s">
        <v>181</v>
      </c>
    </row>
    <row r="18" spans="1:4" x14ac:dyDescent="0.2">
      <c r="A18" s="106" t="s">
        <v>182</v>
      </c>
      <c r="B18" s="66"/>
      <c r="C18" s="139" t="s">
        <v>183</v>
      </c>
    </row>
    <row r="19" spans="1:4" x14ac:dyDescent="0.2">
      <c r="A19" s="106" t="s">
        <v>358</v>
      </c>
      <c r="B19" s="66"/>
      <c r="C19" s="139" t="s">
        <v>359</v>
      </c>
    </row>
    <row r="20" spans="1:4" x14ac:dyDescent="0.2">
      <c r="A20" s="17"/>
    </row>
    <row r="21" spans="1:4" x14ac:dyDescent="0.2">
      <c r="A21" s="37" t="s">
        <v>184</v>
      </c>
      <c r="B21" s="38" t="s">
        <v>185</v>
      </c>
      <c r="C21" s="38" t="s">
        <v>186</v>
      </c>
      <c r="D21" s="39"/>
    </row>
    <row r="22" spans="1:4" x14ac:dyDescent="0.2">
      <c r="A22" s="145">
        <v>41397</v>
      </c>
      <c r="B22" s="40" t="str">
        <f>IF(ISBLANK($A22),"---", VLOOKUP($B$2,$A$8:$C$19,3,0) &amp; "_" &amp; VLOOKUP($B$4,$A$33:$B$65,2,0)&amp;"_"&amp;VLOOKUP($B$5,$A$68:$B$92,2,0)&amp;"_"&amp; TEXT(DAY($A22),"0#")&amp; TEXT(MONTH($A22),"0#")&amp; TEXT(YEAR($A22)-2000,"0#")&amp;".xls")</f>
        <v>Narzędzie_nieracjonalne_koszty_PL_pl_030513.xls</v>
      </c>
      <c r="C22" s="97" t="s">
        <v>187</v>
      </c>
      <c r="D22" s="41"/>
    </row>
    <row r="23" spans="1:4" x14ac:dyDescent="0.2">
      <c r="A23" s="42">
        <v>41473</v>
      </c>
      <c r="B23" s="43" t="str">
        <f t="shared" ref="B23:B30" si="0">IF(ISBLANK($A23),"---", VLOOKUP($B$2,$A$8:$C$19,3,0) &amp; "_" &amp; VLOOKUP($B$4,$A$33:$B$65,2,0)&amp;"_"&amp;VLOOKUP($B$5,$A$68:$B$92,2,0)&amp;"_"&amp; TEXT(DAY($A23),"0#")&amp; TEXT(MONTH($A23),"0#")&amp; TEXT(YEAR($A23)-2000,"0#")&amp;".xls")</f>
        <v>Narzędzie_nieracjonalne_koszty_PL_pl_180713.xls</v>
      </c>
      <c r="C23" s="143" t="s">
        <v>257</v>
      </c>
      <c r="D23" s="44"/>
    </row>
    <row r="24" spans="1:4" x14ac:dyDescent="0.2">
      <c r="A24" s="42">
        <v>41481</v>
      </c>
      <c r="B24" s="43" t="str">
        <f t="shared" si="0"/>
        <v>Narzędzie_nieracjonalne_koszty_PL_pl_260713.xls</v>
      </c>
      <c r="C24" s="143" t="s">
        <v>254</v>
      </c>
      <c r="D24" s="44"/>
    </row>
    <row r="25" spans="1:4" x14ac:dyDescent="0.2">
      <c r="A25" s="42">
        <v>44573</v>
      </c>
      <c r="B25" s="43" t="str">
        <f t="shared" si="0"/>
        <v>Narzędzie_nieracjonalne_koszty_PL_pl_120122.xls</v>
      </c>
      <c r="C25" s="43" t="s">
        <v>263</v>
      </c>
      <c r="D25" s="44"/>
    </row>
    <row r="26" spans="1:4" x14ac:dyDescent="0.2">
      <c r="A26" s="42">
        <v>45820</v>
      </c>
      <c r="B26" s="43" t="str">
        <f t="shared" si="0"/>
        <v>Narzędzie_nieracjonalne_koszty_PL_pl_120625.xls</v>
      </c>
      <c r="C26" s="143" t="s">
        <v>267</v>
      </c>
      <c r="D26" s="44"/>
    </row>
    <row r="27" spans="1:4" x14ac:dyDescent="0.2">
      <c r="A27" s="42"/>
      <c r="B27" s="43" t="str">
        <f t="shared" si="0"/>
        <v>---</v>
      </c>
      <c r="C27" s="43"/>
      <c r="D27" s="44"/>
    </row>
    <row r="28" spans="1:4" x14ac:dyDescent="0.2">
      <c r="A28" s="42"/>
      <c r="B28" s="43" t="str">
        <f t="shared" si="0"/>
        <v>---</v>
      </c>
      <c r="C28" s="43"/>
      <c r="D28" s="44"/>
    </row>
    <row r="29" spans="1:4" x14ac:dyDescent="0.2">
      <c r="A29" s="42"/>
      <c r="B29" s="43" t="str">
        <f t="shared" si="0"/>
        <v>---</v>
      </c>
      <c r="C29" s="43"/>
      <c r="D29" s="44"/>
    </row>
    <row r="30" spans="1:4" x14ac:dyDescent="0.2">
      <c r="A30" s="94"/>
      <c r="B30" s="45" t="str">
        <f t="shared" si="0"/>
        <v>---</v>
      </c>
      <c r="C30" s="45"/>
      <c r="D30" s="46"/>
    </row>
    <row r="32" spans="1:4" x14ac:dyDescent="0.2">
      <c r="A32" s="16" t="s">
        <v>157</v>
      </c>
    </row>
    <row r="33" spans="1:2" x14ac:dyDescent="0.2">
      <c r="A33" s="24" t="s">
        <v>158</v>
      </c>
      <c r="B33" s="24" t="s">
        <v>188</v>
      </c>
    </row>
    <row r="34" spans="1:2" x14ac:dyDescent="0.2">
      <c r="A34" s="24" t="s">
        <v>189</v>
      </c>
      <c r="B34" s="24" t="s">
        <v>190</v>
      </c>
    </row>
    <row r="35" spans="1:2" x14ac:dyDescent="0.2">
      <c r="A35" s="24" t="s">
        <v>191</v>
      </c>
      <c r="B35" s="24" t="s">
        <v>53</v>
      </c>
    </row>
    <row r="36" spans="1:2" x14ac:dyDescent="0.2">
      <c r="A36" s="24" t="s">
        <v>192</v>
      </c>
      <c r="B36" s="24" t="s">
        <v>54</v>
      </c>
    </row>
    <row r="37" spans="1:2" x14ac:dyDescent="0.2">
      <c r="A37" s="24" t="s">
        <v>193</v>
      </c>
      <c r="B37" s="24" t="s">
        <v>55</v>
      </c>
    </row>
    <row r="38" spans="1:2" x14ac:dyDescent="0.2">
      <c r="A38" s="24" t="s">
        <v>194</v>
      </c>
      <c r="B38" s="24" t="s">
        <v>42</v>
      </c>
    </row>
    <row r="39" spans="1:2" x14ac:dyDescent="0.2">
      <c r="A39" s="24" t="s">
        <v>195</v>
      </c>
      <c r="B39" s="24" t="s">
        <v>56</v>
      </c>
    </row>
    <row r="40" spans="1:2" x14ac:dyDescent="0.2">
      <c r="A40" s="24" t="s">
        <v>196</v>
      </c>
      <c r="B40" s="24" t="s">
        <v>57</v>
      </c>
    </row>
    <row r="41" spans="1:2" x14ac:dyDescent="0.2">
      <c r="A41" s="24" t="s">
        <v>197</v>
      </c>
      <c r="B41" s="24" t="s">
        <v>58</v>
      </c>
    </row>
    <row r="42" spans="1:2" x14ac:dyDescent="0.2">
      <c r="A42" s="24" t="s">
        <v>198</v>
      </c>
      <c r="B42" s="24" t="s">
        <v>59</v>
      </c>
    </row>
    <row r="43" spans="1:2" x14ac:dyDescent="0.2">
      <c r="A43" s="24" t="s">
        <v>199</v>
      </c>
      <c r="B43" s="24" t="s">
        <v>60</v>
      </c>
    </row>
    <row r="44" spans="1:2" x14ac:dyDescent="0.2">
      <c r="A44" s="24" t="s">
        <v>200</v>
      </c>
      <c r="B44" s="24" t="s">
        <v>61</v>
      </c>
    </row>
    <row r="45" spans="1:2" x14ac:dyDescent="0.2">
      <c r="A45" s="24" t="s">
        <v>201</v>
      </c>
      <c r="B45" s="24" t="s">
        <v>62</v>
      </c>
    </row>
    <row r="46" spans="1:2" x14ac:dyDescent="0.2">
      <c r="A46" s="24" t="s">
        <v>202</v>
      </c>
      <c r="B46" s="24" t="s">
        <v>63</v>
      </c>
    </row>
    <row r="47" spans="1:2" x14ac:dyDescent="0.2">
      <c r="A47" s="24" t="s">
        <v>203</v>
      </c>
      <c r="B47" s="24" t="s">
        <v>64</v>
      </c>
    </row>
    <row r="48" spans="1:2" x14ac:dyDescent="0.2">
      <c r="A48" s="24" t="s">
        <v>204</v>
      </c>
      <c r="B48" s="24" t="s">
        <v>205</v>
      </c>
    </row>
    <row r="49" spans="1:2" x14ac:dyDescent="0.2">
      <c r="A49" s="24" t="s">
        <v>206</v>
      </c>
      <c r="B49" s="24" t="s">
        <v>65</v>
      </c>
    </row>
    <row r="50" spans="1:2" x14ac:dyDescent="0.2">
      <c r="A50" s="24" t="s">
        <v>207</v>
      </c>
      <c r="B50" s="24" t="s">
        <v>66</v>
      </c>
    </row>
    <row r="51" spans="1:2" x14ac:dyDescent="0.2">
      <c r="A51" s="24" t="s">
        <v>208</v>
      </c>
      <c r="B51" s="24" t="s">
        <v>67</v>
      </c>
    </row>
    <row r="52" spans="1:2" x14ac:dyDescent="0.2">
      <c r="A52" s="24" t="s">
        <v>209</v>
      </c>
      <c r="B52" s="24" t="s">
        <v>43</v>
      </c>
    </row>
    <row r="53" spans="1:2" x14ac:dyDescent="0.2">
      <c r="A53" s="24" t="s">
        <v>210</v>
      </c>
      <c r="B53" s="24" t="s">
        <v>22</v>
      </c>
    </row>
    <row r="54" spans="1:2" x14ac:dyDescent="0.2">
      <c r="A54" s="24" t="s">
        <v>211</v>
      </c>
      <c r="B54" s="24" t="s">
        <v>23</v>
      </c>
    </row>
    <row r="55" spans="1:2" x14ac:dyDescent="0.2">
      <c r="A55" s="24" t="s">
        <v>212</v>
      </c>
      <c r="B55" s="24" t="s">
        <v>24</v>
      </c>
    </row>
    <row r="56" spans="1:2" x14ac:dyDescent="0.2">
      <c r="A56" s="24" t="s">
        <v>213</v>
      </c>
      <c r="B56" s="24" t="s">
        <v>25</v>
      </c>
    </row>
    <row r="57" spans="1:2" x14ac:dyDescent="0.2">
      <c r="A57" s="24" t="s">
        <v>214</v>
      </c>
      <c r="B57" s="24" t="s">
        <v>39</v>
      </c>
    </row>
    <row r="58" spans="1:2" x14ac:dyDescent="0.2">
      <c r="A58" s="255" t="s">
        <v>360</v>
      </c>
      <c r="B58" s="24" t="s">
        <v>26</v>
      </c>
    </row>
    <row r="59" spans="1:2" x14ac:dyDescent="0.2">
      <c r="A59" s="24" t="s">
        <v>215</v>
      </c>
      <c r="B59" s="24" t="s">
        <v>27</v>
      </c>
    </row>
    <row r="60" spans="1:2" x14ac:dyDescent="0.2">
      <c r="A60" s="24" t="s">
        <v>216</v>
      </c>
      <c r="B60" s="24" t="s">
        <v>28</v>
      </c>
    </row>
    <row r="61" spans="1:2" x14ac:dyDescent="0.2">
      <c r="A61" s="24" t="s">
        <v>217</v>
      </c>
      <c r="B61" s="24" t="s">
        <v>29</v>
      </c>
    </row>
    <row r="62" spans="1:2" x14ac:dyDescent="0.2">
      <c r="A62" s="24" t="s">
        <v>218</v>
      </c>
      <c r="B62" s="24" t="s">
        <v>30</v>
      </c>
    </row>
    <row r="63" spans="1:2" x14ac:dyDescent="0.2">
      <c r="A63" s="24" t="s">
        <v>219</v>
      </c>
      <c r="B63" s="24" t="s">
        <v>31</v>
      </c>
    </row>
    <row r="64" spans="1:2" x14ac:dyDescent="0.2">
      <c r="A64" s="24" t="s">
        <v>220</v>
      </c>
      <c r="B64" s="24" t="s">
        <v>32</v>
      </c>
    </row>
    <row r="65" spans="1:2" x14ac:dyDescent="0.2">
      <c r="A65" s="24" t="s">
        <v>221</v>
      </c>
      <c r="B65" s="24" t="s">
        <v>33</v>
      </c>
    </row>
    <row r="67" spans="1:2" x14ac:dyDescent="0.2">
      <c r="A67" s="18" t="s">
        <v>222</v>
      </c>
    </row>
    <row r="68" spans="1:2" x14ac:dyDescent="0.2">
      <c r="A68" s="25" t="s">
        <v>223</v>
      </c>
      <c r="B68" s="25" t="s">
        <v>79</v>
      </c>
    </row>
    <row r="69" spans="1:2" x14ac:dyDescent="0.2">
      <c r="A69" s="25" t="s">
        <v>224</v>
      </c>
      <c r="B69" s="25" t="s">
        <v>80</v>
      </c>
    </row>
    <row r="70" spans="1:2" x14ac:dyDescent="0.2">
      <c r="A70" s="25" t="s">
        <v>225</v>
      </c>
      <c r="B70" s="25" t="s">
        <v>44</v>
      </c>
    </row>
    <row r="71" spans="1:2" x14ac:dyDescent="0.2">
      <c r="A71" s="25" t="s">
        <v>226</v>
      </c>
      <c r="B71" s="25" t="s">
        <v>227</v>
      </c>
    </row>
    <row r="72" spans="1:2" x14ac:dyDescent="0.2">
      <c r="A72" s="25" t="s">
        <v>228</v>
      </c>
      <c r="B72" s="25" t="s">
        <v>229</v>
      </c>
    </row>
    <row r="73" spans="1:2" x14ac:dyDescent="0.2">
      <c r="A73" s="25" t="s">
        <v>230</v>
      </c>
      <c r="B73" s="25" t="s">
        <v>81</v>
      </c>
    </row>
    <row r="74" spans="1:2" x14ac:dyDescent="0.2">
      <c r="A74" s="25" t="s">
        <v>231</v>
      </c>
      <c r="B74" s="25" t="s">
        <v>232</v>
      </c>
    </row>
    <row r="75" spans="1:2" x14ac:dyDescent="0.2">
      <c r="A75" s="25" t="s">
        <v>233</v>
      </c>
      <c r="B75" s="25" t="s">
        <v>82</v>
      </c>
    </row>
    <row r="76" spans="1:2" x14ac:dyDescent="0.2">
      <c r="A76" s="25" t="s">
        <v>160</v>
      </c>
      <c r="B76" s="25" t="s">
        <v>234</v>
      </c>
    </row>
    <row r="77" spans="1:2" x14ac:dyDescent="0.2">
      <c r="A77" s="25" t="s">
        <v>235</v>
      </c>
      <c r="B77" s="25" t="s">
        <v>83</v>
      </c>
    </row>
    <row r="78" spans="1:2" x14ac:dyDescent="0.2">
      <c r="A78" s="25" t="s">
        <v>236</v>
      </c>
      <c r="B78" s="25" t="s">
        <v>237</v>
      </c>
    </row>
    <row r="79" spans="1:2" x14ac:dyDescent="0.2">
      <c r="A79" s="25" t="s">
        <v>238</v>
      </c>
      <c r="B79" s="25" t="s">
        <v>84</v>
      </c>
    </row>
    <row r="80" spans="1:2" x14ac:dyDescent="0.2">
      <c r="A80" s="25" t="s">
        <v>239</v>
      </c>
      <c r="B80" s="25" t="s">
        <v>85</v>
      </c>
    </row>
    <row r="81" spans="1:2" x14ac:dyDescent="0.2">
      <c r="A81" s="25" t="s">
        <v>240</v>
      </c>
      <c r="B81" s="25" t="s">
        <v>86</v>
      </c>
    </row>
    <row r="82" spans="1:2" x14ac:dyDescent="0.2">
      <c r="A82" s="25" t="s">
        <v>241</v>
      </c>
      <c r="B82" s="25" t="s">
        <v>87</v>
      </c>
    </row>
    <row r="83" spans="1:2" x14ac:dyDescent="0.2">
      <c r="A83" s="25" t="s">
        <v>242</v>
      </c>
      <c r="B83" s="25" t="s">
        <v>88</v>
      </c>
    </row>
    <row r="84" spans="1:2" x14ac:dyDescent="0.2">
      <c r="A84" s="25" t="s">
        <v>243</v>
      </c>
      <c r="B84" s="25" t="s">
        <v>45</v>
      </c>
    </row>
    <row r="85" spans="1:2" x14ac:dyDescent="0.2">
      <c r="A85" s="25" t="s">
        <v>244</v>
      </c>
      <c r="B85" s="25" t="s">
        <v>47</v>
      </c>
    </row>
    <row r="86" spans="1:2" x14ac:dyDescent="0.2">
      <c r="A86" s="25" t="s">
        <v>361</v>
      </c>
      <c r="B86" s="25" t="s">
        <v>48</v>
      </c>
    </row>
    <row r="87" spans="1:2" x14ac:dyDescent="0.2">
      <c r="A87" s="25" t="s">
        <v>245</v>
      </c>
      <c r="B87" s="25" t="s">
        <v>49</v>
      </c>
    </row>
    <row r="88" spans="1:2" x14ac:dyDescent="0.2">
      <c r="A88" s="25" t="s">
        <v>246</v>
      </c>
      <c r="B88" s="25" t="s">
        <v>50</v>
      </c>
    </row>
    <row r="89" spans="1:2" x14ac:dyDescent="0.2">
      <c r="A89" s="25" t="s">
        <v>247</v>
      </c>
      <c r="B89" s="25" t="s">
        <v>51</v>
      </c>
    </row>
    <row r="90" spans="1:2" x14ac:dyDescent="0.2">
      <c r="A90" s="25" t="s">
        <v>248</v>
      </c>
      <c r="B90" s="25" t="s">
        <v>249</v>
      </c>
    </row>
    <row r="91" spans="1:2" x14ac:dyDescent="0.2">
      <c r="A91" s="25" t="s">
        <v>250</v>
      </c>
      <c r="B91" s="25" t="s">
        <v>52</v>
      </c>
    </row>
    <row r="92" spans="1:2" x14ac:dyDescent="0.2">
      <c r="A92" s="25" t="s">
        <v>251</v>
      </c>
      <c r="B92" s="25" t="s">
        <v>252</v>
      </c>
    </row>
  </sheetData>
  <sheetProtection sheet="1" objects="1" scenarios="1" formatCells="0" formatColumns="0" formatRows="0"/>
  <phoneticPr fontId="34" type="noConversion"/>
  <dataValidations count="4">
    <dataValidation type="list" allowBlank="1" showInputMessage="1" showErrorMessage="1" sqref="B3">
      <formula1>$A$22:$A$30</formula1>
    </dataValidation>
    <dataValidation type="list" allowBlank="1" showInputMessage="1" showErrorMessage="1" sqref="B5">
      <formula1>$A$68:$A$92</formula1>
    </dataValidation>
    <dataValidation type="list" allowBlank="1" showInputMessage="1" showErrorMessage="1" sqref="B4">
      <formula1>$A$33:$A$65</formula1>
    </dataValidation>
    <dataValidation type="list" allowBlank="1" showInputMessage="1" showErrorMessage="1" sqref="B2">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&amp;A&amp;R&amp;D, &amp;T</oddHeader>
    <oddFooter>&amp;C&amp;P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8</vt:i4>
      </vt:variant>
    </vt:vector>
  </HeadingPairs>
  <TitlesOfParts>
    <vt:vector size="14" baseType="lpstr">
      <vt:lpstr>Wytyczne i warunki</vt:lpstr>
      <vt:lpstr>Narzędzie-nieracjonalne koszty</vt:lpstr>
      <vt:lpstr>EUwideConstants</vt:lpstr>
      <vt:lpstr>MSParameters</vt:lpstr>
      <vt:lpstr>Translations</vt:lpstr>
      <vt:lpstr>VersionDocumentation</vt:lpstr>
      <vt:lpstr>CNTR_SmallEmitter</vt:lpstr>
      <vt:lpstr>CNTR_TrueFalse</vt:lpstr>
      <vt:lpstr>EUconst_ERR_Inconsistent</vt:lpstr>
      <vt:lpstr>EUconst_UncertaintyThresholds</vt:lpstr>
      <vt:lpstr>JUMP_b_Guidelines_Top</vt:lpstr>
      <vt:lpstr>JUMP_I_Top</vt:lpstr>
      <vt:lpstr>'Narzędzie-nieracjonalne koszty'!Obszar_wydruku</vt:lpstr>
      <vt:lpstr>VersionDocumentation!Obszar_wydruku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dc:description>The template for Monitoring plans was developed by Umweltbundesamt on behalf of DG CLIMA. _x000d_
Authors: Christian Heller / Hubert Fallmann</dc:description>
  <cp:lastModifiedBy>Kołoczek Jacek</cp:lastModifiedBy>
  <cp:lastPrinted>2025-03-05T10:45:14Z</cp:lastPrinted>
  <dcterms:created xsi:type="dcterms:W3CDTF">2008-05-26T08:52:55Z</dcterms:created>
  <dcterms:modified xsi:type="dcterms:W3CDTF">2025-06-12T12:44:18Z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