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0" yWindow="0" windowWidth="23040" windowHeight="8616" tabRatio="863" activeTab="0"/>
  </bookViews>
  <sheets>
    <sheet name="Spis treści" sheetId="1" r:id="rId1"/>
    <sheet name="Wytyczne i warunki" sheetId="2" r:id="rId2"/>
    <sheet name="Wersje planu monitorowania" sheetId="3" r:id="rId3"/>
    <sheet name="Identyfikacja operatora" sheetId="4" r:id="rId4"/>
    <sheet name="Źródła emisji" sheetId="5" r:id="rId5"/>
    <sheet name="Obliczenia" sheetId="6" r:id="rId6"/>
    <sheet name="Obliczenia uproszczone" sheetId="7" r:id="rId7"/>
    <sheet name="Zarządzanie" sheetId="8" r:id="rId8"/>
    <sheet name="Informacje uzupełniające" sheetId="9" r:id="rId9"/>
    <sheet name="Translations" sheetId="10" state="hidden" r:id="rId10"/>
    <sheet name="EUwideConstants" sheetId="11" state="hidden" r:id="rId11"/>
    <sheet name="MSParameters" sheetId="12" state="hidden" r:id="rId12"/>
    <sheet name="VersionDocumentation" sheetId="13" state="hidden" r:id="rId13"/>
  </sheets>
  <definedNames>
    <definedName name="_xlnm._FilterDatabase" localSheetId="9" hidden="1">'Translations'!$A$1:$C$1034</definedName>
    <definedName name="annualCO2">'Źródła emisji'!$D$139</definedName>
    <definedName name="aviationauthorities">'EUwideConstants'!$A$497:$A$613</definedName>
    <definedName name="BooleanValues">'EUwideConstants'!$A$382:$A$385</definedName>
    <definedName name="CNTR_Commercial">'Identyfikacja operatora'!$M$112</definedName>
    <definedName name="CNTR_Eligible28a6">'Źródła emisji'!$P$166</definedName>
    <definedName name="CNTR_PrimaryMP">'Identyfikacja operatora'!$M$14</definedName>
    <definedName name="CNTR_SmallEmitter">'Źródła emisji'!$P$162</definedName>
    <definedName name="CNTR_UpdateOrNew">'Identyfikacja operatora'!$M$16</definedName>
    <definedName name="CNTR_Use28a6">'Źródła emisji'!$P$175</definedName>
    <definedName name="CNTR_UseSmallEmTool">'Źródła emisji'!$P$171</definedName>
    <definedName name="commissiontool">'EUwideConstants'!$A$466:$A$469</definedName>
    <definedName name="CompetentAuthorities">'EUwideConstants'!$A$476:$A$493</definedName>
    <definedName name="CONTR_CORSIAapplied">'Identyfikacja operatora'!$M$64</definedName>
    <definedName name="CONTR_onlyCORSIA">'Identyfikacja operatora'!$M$74</definedName>
    <definedName name="CONTR5eGrey">'Źródła emisji'!$P$180</definedName>
    <definedName name="DensityMethodNew">'EUwideConstants'!$A$633:$A$635</definedName>
    <definedName name="DensMethod">'EUwideConstants'!$A$445:$A$448</definedName>
    <definedName name="EUconst_CERTmethods">'EUwideConstants'!$A$623:$A$624</definedName>
    <definedName name="EUconst_CORSIAmethods">'EUwideConstants'!$A$618:$A$620</definedName>
    <definedName name="EUconst_CORSIAmethodsExclusive">'EUwideConstants'!$A$618:$A$619</definedName>
    <definedName name="EUconst_CORSIAtools">'EUwideConstants'!$A$627:$A$629</definedName>
    <definedName name="EUConst_ErrPrimaryMP">'EUwideConstants'!$B$288</definedName>
    <definedName name="Euconst_MPReferenceDateTypes">'EUwideConstants'!$A$280:$A$285</definedName>
    <definedName name="flighttypes">'EUwideConstants'!$A$299:$A$302</definedName>
    <definedName name="freightandmail">'EUwideConstants'!$A$329:$A$331</definedName>
    <definedName name="Frequency">'EUwideConstants'!$A$402:$A$407</definedName>
    <definedName name="indRange">'EUwideConstants'!$A$339:$A$347</definedName>
    <definedName name="JUMP_1_MPversions">'Wersje planu monitorowania'!$A$1</definedName>
    <definedName name="JUMP_10_EUETS_SET">'Obliczenia uproszczone'!$B$5</definedName>
    <definedName name="JUMP_11_DataGaps">'Obliczenia uproszczone'!$B$30</definedName>
    <definedName name="JUMP_12_Management">'Zarządzanie'!$A$2</definedName>
    <definedName name="JUMP_13_DataFlow">'Zarządzanie'!$A$38</definedName>
    <definedName name="JUMP_14_ControlActivities">'Zarządzanie'!$A$73</definedName>
    <definedName name="JUMP_15_DefAndAbbrev">'Zarządzanie'!$A$140</definedName>
    <definedName name="JUMP_16_AddInfo">'Zarządzanie'!$A$156</definedName>
    <definedName name="JUMP_17_MSspecific">'Informacje uzupełniające'!$A$2</definedName>
    <definedName name="JUMP_2_Identification">'Identyfikacja operatora'!$B$3</definedName>
    <definedName name="JUMP_3_Contact">'Identyfikacja operatora'!$B$121</definedName>
    <definedName name="JUMP_4_operations">'Źródła emisji'!$B$3</definedName>
    <definedName name="JUMP_4i_Estimate">'Źródła emisji'!$B$139</definedName>
    <definedName name="JUMP_5_EligibilitySET">'Źródła emisji'!$B$151</definedName>
    <definedName name="JUMP_6_CERTinfo">'Źródła emisji'!$B$187</definedName>
    <definedName name="JUMP_7_ActivityData">'Obliczenia'!$B$3</definedName>
    <definedName name="JUMP_8_EF">'Obliczenia'!$B$114</definedName>
    <definedName name="JUMP_9_CORSIAeligibFuels">'Obliczenia'!$B$176</definedName>
    <definedName name="JUMP_A_Bottom">'Wersje planu monitorowania'!$B$38</definedName>
    <definedName name="JUMP_A_Top">'Wersje planu monitorowania'!$B$2</definedName>
    <definedName name="jump_guidelines">'Wytyczne i warunki'!$B$3</definedName>
    <definedName name="JUMP_TOC">'Spis treści'!$B$4</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_xlnm.Print_Area" localSheetId="3">'Identyfikacja operatora'!$B$2:$L$166</definedName>
    <definedName name="_xlnm.Print_Area" localSheetId="8">'Informacje uzupełniające'!$A:$J</definedName>
    <definedName name="_xlnm.Print_Area" localSheetId="5">'Obliczenia'!$A$1:$N$190</definedName>
    <definedName name="_xlnm.Print_Area" localSheetId="6">'Obliczenia uproszczone'!$B$2:$N$59</definedName>
    <definedName name="_xlnm.Print_Area" localSheetId="0">'Spis treści'!$A$1:$K$49</definedName>
    <definedName name="_xlnm.Print_Area" localSheetId="12">'VersionDocumentation'!$A$1:$E$107</definedName>
    <definedName name="_xlnm.Print_Area" localSheetId="2">'Wersje planu monitorowania'!$B$1:$M$39</definedName>
    <definedName name="_xlnm.Print_Area" localSheetId="1">'Wytyczne i warunki'!$A$1:$M$123</definedName>
    <definedName name="_xlnm.Print_Area" localSheetId="7">'Zarządzanie'!$B$1:$K$170</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TrueFalseOnly">'EUwideConstants'!$B$382:$B$383</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'EUwideConstants'!$A$357:$A$359</definedName>
  </definedNames>
  <calcPr fullCalcOnLoad="1"/>
</workbook>
</file>

<file path=xl/comments11.xml><?xml version="1.0" encoding="utf-8"?>
<comments xmlns="http://schemas.openxmlformats.org/spreadsheetml/2006/main">
  <authors>
    <author>Hubert Fallmann</author>
  </authors>
  <commentList>
    <comment ref="A47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 ref="A599" authorId="0">
      <text>
        <r>
          <rPr>
            <sz val="9"/>
            <rFont val="Segoe UI"/>
            <family val="2"/>
          </rPr>
          <t>Formerly: The former Yugoslav Republic of Macedonia - Civil Aviation Administration</t>
        </r>
      </text>
    </comment>
  </commentList>
</comments>
</file>

<file path=xl/comments5.xml><?xml version="1.0" encoding="utf-8"?>
<comments xmlns="http://schemas.openxmlformats.org/spreadsheetml/2006/main">
  <authors>
    <author>Hubert Fallmann</author>
  </authors>
  <commentList>
    <comment ref="P167" authorId="0">
      <text>
        <r>
          <rPr>
            <b/>
            <sz val="9"/>
            <rFont val="Tahoma"/>
            <family val="2"/>
          </rPr>
          <t>for conditional format</t>
        </r>
        <r>
          <rPr>
            <sz val="9"/>
            <rFont val="Tahoma"/>
            <family val="2"/>
          </rPr>
          <t xml:space="preserve">
false = strikethrough
</t>
        </r>
      </text>
    </comment>
    <comment ref="P176" authorId="0">
      <text>
        <r>
          <rPr>
            <b/>
            <sz val="9"/>
            <rFont val="Tahoma"/>
            <family val="2"/>
          </rPr>
          <t>for conditional format</t>
        </r>
        <r>
          <rPr>
            <sz val="9"/>
            <rFont val="Tahoma"/>
            <family val="2"/>
          </rPr>
          <t xml:space="preserve">
false = strikethrough
</t>
        </r>
      </text>
    </comment>
    <comment ref="P180" authorId="0">
      <text>
        <r>
          <rPr>
            <b/>
            <sz val="9"/>
            <rFont val="Tahoma"/>
            <family val="2"/>
          </rPr>
          <t xml:space="preserve">for conditional format
</t>
        </r>
        <r>
          <rPr>
            <sz val="9"/>
            <rFont val="Tahoma"/>
            <family val="2"/>
          </rPr>
          <t>true = Grey / strikethrough</t>
        </r>
      </text>
    </comment>
  </commentList>
</comments>
</file>

<file path=xl/sharedStrings.xml><?xml version="1.0" encoding="utf-8"?>
<sst xmlns="http://schemas.openxmlformats.org/spreadsheetml/2006/main" count="2707" uniqueCount="1763">
  <si>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</si>
  <si>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</si>
  <si>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</si>
  <si>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</si>
  <si>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</si>
  <si>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</si>
  <si>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</si>
  <si>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</si>
  <si>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</si>
  <si>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</si>
  <si>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</si>
  <si>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</si>
  <si>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</si>
  <si>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</si>
  <si>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</si>
  <si>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</si>
  <si>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</si>
  <si>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</si>
  <si>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</si>
  <si>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</si>
  <si>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</si>
  <si>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</si>
  <si>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</si>
  <si>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</si>
  <si>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</si>
  <si>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</si>
  <si>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</si>
  <si>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</si>
  <si>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</si>
  <si>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</si>
  <si>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</si>
  <si>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</si>
  <si>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</si>
  <si>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</si>
  <si>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</si>
  <si>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</si>
  <si>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</si>
  <si>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</si>
  <si>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</si>
  <si>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</si>
  <si>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</si>
  <si>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</si>
  <si>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</si>
  <si>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</si>
  <si>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</si>
  <si>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</si>
  <si>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</si>
  <si>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</si>
  <si>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</si>
  <si>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</si>
  <si>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</si>
  <si>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</si>
  <si>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</si>
  <si>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</si>
  <si>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</si>
  <si>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</si>
  <si>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</si>
  <si>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</si>
  <si>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</si>
  <si>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</si>
  <si>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</si>
  <si>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</si>
  <si>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</si>
  <si>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</si>
  <si>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</si>
  <si>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</si>
  <si>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</si>
  <si>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</si>
  <si>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</si>
  <si>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</si>
  <si>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</si>
  <si>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</si>
  <si>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</si>
  <si>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</si>
  <si>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</si>
  <si>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</si>
  <si>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</si>
  <si>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</si>
  <si>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</si>
  <si>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</si>
  <si>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</si>
  <si>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</si>
  <si>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</si>
  <si>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</si>
  <si>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</si>
  <si>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</si>
  <si>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</si>
  <si>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</si>
  <si>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</si>
  <si>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</si>
  <si>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</si>
  <si>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</si>
  <si>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</si>
  <si>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</si>
  <si>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</si>
  <si>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</si>
  <si>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</si>
  <si>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</si>
  <si>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</si>
  <si>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</si>
  <si>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</si>
  <si>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</si>
  <si>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</si>
  <si>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</si>
  <si>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</si>
  <si>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</si>
  <si>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</si>
  <si>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</si>
  <si>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</si>
  <si>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</si>
  <si>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</si>
  <si>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</si>
  <si>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</si>
  <si>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</si>
  <si>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</si>
  <si>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</si>
  <si>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</si>
  <si>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</si>
  <si>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</si>
  <si>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</si>
  <si>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</si>
  <si>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</si>
  <si>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</si>
  <si>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</si>
  <si>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</si>
  <si>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</si>
  <si>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</si>
  <si>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</si>
  <si>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</si>
  <si>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</si>
  <si>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</si>
  <si>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</si>
  <si>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</si>
  <si>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</si>
  <si>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</si>
  <si>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</si>
  <si>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</si>
  <si>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</si>
  <si>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</si>
  <si>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</si>
  <si>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</si>
  <si>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</si>
  <si>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</si>
  <si>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</si>
  <si>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</si>
  <si>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</si>
  <si>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</si>
  <si>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</si>
  <si>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</si>
  <si>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</si>
  <si>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</si>
  <si>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</si>
  <si>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</si>
  <si>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</si>
  <si>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</si>
  <si>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</si>
  <si>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</si>
  <si>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</si>
  <si>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</si>
  <si>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</si>
  <si>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</si>
  <si>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</si>
  <si>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</si>
  <si>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</si>
  <si>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</si>
  <si>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</si>
  <si>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</si>
  <si>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</si>
  <si>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</si>
  <si>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</si>
  <si>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</si>
  <si>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</si>
  <si>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</si>
  <si>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</si>
  <si>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</si>
  <si>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</si>
  <si>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</si>
  <si>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</si>
  <si>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</si>
  <si>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</si>
  <si>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</si>
  <si>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</si>
  <si>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</si>
  <si>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</si>
  <si>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</si>
  <si>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</si>
  <si>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</si>
  <si>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</si>
  <si>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</si>
  <si>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</si>
  <si>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</si>
  <si>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</si>
  <si>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</si>
  <si>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</si>
  <si>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</si>
  <si>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</si>
  <si>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</si>
  <si>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</si>
  <si>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</si>
  <si>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</si>
  <si>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</si>
  <si>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</si>
  <si>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</si>
  <si>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</si>
  <si>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</si>
  <si>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</si>
  <si>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</si>
  <si>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</si>
  <si>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</si>
  <si>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</si>
  <si>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</si>
  <si>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</si>
  <si>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</si>
  <si>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</si>
  <si>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</si>
  <si>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</si>
  <si>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</si>
  <si>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</si>
  <si>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</si>
  <si>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</si>
  <si>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</si>
  <si>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</si>
  <si>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</si>
  <si>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</si>
  <si>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</si>
  <si>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</si>
  <si>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</si>
  <si>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</si>
  <si>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</si>
  <si>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</si>
  <si>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</si>
  <si>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</si>
  <si>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</si>
  <si>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</si>
  <si>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</si>
  <si>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</si>
  <si>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</si>
  <si>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</si>
  <si>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</si>
  <si>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</si>
  <si>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</si>
  <si>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</si>
  <si>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</si>
  <si>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</si>
  <si>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</si>
  <si>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</si>
  <si>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</si>
  <si>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</si>
  <si>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</si>
  <si>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</si>
  <si>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</si>
  <si>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</si>
  <si>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</si>
  <si>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</si>
  <si>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</si>
  <si>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</si>
  <si>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</si>
  <si>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</si>
  <si>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</si>
  <si>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</si>
  <si>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</si>
  <si>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</si>
  <si>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</si>
  <si>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</si>
  <si>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</si>
  <si>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</si>
  <si>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</si>
  <si>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</si>
  <si>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</si>
  <si>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</si>
  <si>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</si>
  <si>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</si>
  <si>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</si>
  <si>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</si>
  <si>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</si>
  <si>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</si>
  <si>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</si>
  <si>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</si>
  <si>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</si>
  <si>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</si>
  <si>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</si>
  <si>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</si>
  <si>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</si>
  <si>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</si>
  <si>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</si>
  <si>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</si>
  <si>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</si>
  <si>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</si>
  <si>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</si>
  <si>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</si>
  <si>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</si>
  <si>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</si>
  <si>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</si>
  <si>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</si>
  <si>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</si>
  <si>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</si>
  <si>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</si>
  <si>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</si>
  <si>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</si>
  <si>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</si>
  <si>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</si>
  <si>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</si>
  <si>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</si>
  <si>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</si>
  <si>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</si>
  <si>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</si>
  <si>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</si>
  <si>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</si>
  <si>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</si>
  <si>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</si>
  <si>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</si>
  <si>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</si>
  <si>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</si>
  <si>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</si>
  <si>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</si>
  <si>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</si>
  <si>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</si>
  <si>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</si>
  <si>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</si>
  <si>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</si>
  <si>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</si>
  <si>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</si>
  <si>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</si>
  <si>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</si>
  <si>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</si>
  <si>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</si>
  <si>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</si>
  <si>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</si>
  <si>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</si>
  <si>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</si>
  <si>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</si>
  <si>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</si>
  <si>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</si>
  <si>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</si>
  <si>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</si>
  <si>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</si>
  <si>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</si>
  <si>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</si>
  <si>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</si>
  <si>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</si>
  <si>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</si>
  <si>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</si>
  <si>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</si>
  <si>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</si>
  <si>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</si>
  <si>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</si>
  <si>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</si>
  <si>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</si>
  <si>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</si>
  <si>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</si>
  <si>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</si>
  <si>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</si>
  <si>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</si>
  <si>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</si>
  <si>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</si>
  <si>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</si>
  <si>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</si>
  <si>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</si>
  <si>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</si>
  <si>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</si>
  <si>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</si>
  <si>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</si>
  <si>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</si>
  <si>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</si>
  <si>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</si>
  <si>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</si>
  <si>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</si>
  <si>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</si>
  <si>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</si>
  <si>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</si>
  <si>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</si>
  <si>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</si>
  <si>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</si>
  <si>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</si>
  <si>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</si>
  <si>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</si>
  <si>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</si>
  <si>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</si>
  <si>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</si>
  <si>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</si>
  <si>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</si>
  <si>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</si>
  <si>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</si>
  <si>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</si>
  <si>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</si>
  <si>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</si>
  <si>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</si>
  <si>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</si>
  <si>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</si>
  <si>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</si>
  <si>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</si>
  <si>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</si>
  <si>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</si>
  <si>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</si>
  <si>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</si>
  <si>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</si>
  <si>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</si>
  <si>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</si>
  <si>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</si>
  <si>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</si>
  <si>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</si>
  <si>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</si>
  <si>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</si>
  <si>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</si>
  <si>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</si>
  <si>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</si>
  <si>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</si>
  <si>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</si>
  <si>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</si>
  <si>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</si>
  <si>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</si>
  <si>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</si>
  <si>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</si>
  <si>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</si>
  <si>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</si>
  <si>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</si>
  <si>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</si>
  <si>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</si>
  <si>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</si>
  <si>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</si>
  <si>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</si>
  <si>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</si>
  <si>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</si>
  <si>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</si>
  <si>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</si>
  <si>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</si>
  <si>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</si>
  <si>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</si>
  <si>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</si>
  <si>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</si>
  <si>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</si>
  <si>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</si>
  <si>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</si>
  <si>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</si>
  <si>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</si>
  <si>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</si>
  <si>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</si>
  <si>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</si>
  <si>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</si>
  <si>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</si>
  <si>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</si>
  <si>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</si>
  <si>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</si>
  <si>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</si>
  <si>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</si>
  <si>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</si>
  <si>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</si>
  <si>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</si>
  <si>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</si>
  <si>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</si>
  <si>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</si>
  <si>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</si>
  <si>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</si>
  <si>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</si>
  <si>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</si>
  <si>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</si>
  <si>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</si>
  <si>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</si>
  <si>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</si>
  <si>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</si>
  <si>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</si>
  <si>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</si>
  <si>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</si>
  <si>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</si>
  <si>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</si>
  <si>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</si>
  <si>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</si>
  <si>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</si>
  <si>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</si>
  <si>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</si>
  <si>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</si>
  <si>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</si>
  <si>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</si>
  <si>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</si>
  <si>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</si>
  <si>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</si>
  <si>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</si>
  <si>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</si>
  <si>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</si>
  <si>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</si>
  <si>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</si>
  <si>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</si>
  <si>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</si>
  <si>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</si>
  <si>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</si>
  <si>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</si>
  <si>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</si>
  <si>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</si>
  <si>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</si>
  <si>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</si>
  <si>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</si>
  <si>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</si>
  <si>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</si>
  <si>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</si>
  <si>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</si>
  <si>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</si>
  <si>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</si>
  <si>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</si>
  <si>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</si>
  <si>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</si>
  <si>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</si>
  <si>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</si>
  <si>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</si>
  <si>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</si>
  <si>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</si>
  <si>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</si>
  <si>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</si>
  <si>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</si>
  <si>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</si>
  <si>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</si>
  <si>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</si>
  <si>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</si>
  <si>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</si>
  <si>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</si>
  <si>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</si>
  <si>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</si>
  <si>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</si>
  <si>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</si>
  <si>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</si>
  <si>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</si>
  <si>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</si>
  <si>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</si>
  <si>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</si>
  <si>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</si>
  <si>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</si>
  <si>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</si>
  <si>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</si>
  <si>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</si>
  <si>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</si>
  <si>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</si>
  <si>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</si>
  <si>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</si>
  <si>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</si>
  <si>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</si>
  <si>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</si>
  <si>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</si>
  <si>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</si>
  <si>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</si>
  <si>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</si>
  <si>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</si>
  <si>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</si>
  <si>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</si>
  <si>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</si>
  <si>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</si>
  <si>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</si>
  <si>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</si>
  <si>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</si>
  <si>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</si>
  <si>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</si>
  <si>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</si>
  <si>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</si>
  <si>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</si>
  <si>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</si>
  <si>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</si>
  <si>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</si>
  <si>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</si>
  <si>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</si>
  <si>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</si>
  <si>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</si>
  <si>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</si>
  <si>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</si>
  <si>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</si>
  <si>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</si>
  <si>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</si>
  <si>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</si>
  <si>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</si>
  <si>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</si>
  <si>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</si>
  <si>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</si>
  <si>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</si>
  <si>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</si>
  <si>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</si>
  <si>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</si>
  <si>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</si>
  <si>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</si>
  <si>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</si>
  <si>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</si>
  <si>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</si>
  <si>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</si>
  <si>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</si>
  <si>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</si>
  <si>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</si>
  <si>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</si>
  <si>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</si>
  <si>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</si>
  <si>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</si>
  <si>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</si>
  <si>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</si>
  <si>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</si>
  <si>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</si>
  <si>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</si>
  <si>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</si>
  <si>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</si>
  <si>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</si>
  <si>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</si>
  <si>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</si>
  <si>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</si>
  <si>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</si>
  <si>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</si>
  <si>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</si>
  <si>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</si>
  <si>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</si>
  <si>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</si>
  <si>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</si>
  <si>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</si>
  <si>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</si>
  <si>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</si>
  <si>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</si>
  <si>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</si>
  <si>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</si>
  <si>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</si>
  <si>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</si>
  <si>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</si>
  <si>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</si>
  <si>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</si>
  <si>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</si>
  <si>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</si>
  <si>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</si>
  <si>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</si>
  <si>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</si>
  <si>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</si>
  <si>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</si>
  <si>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</si>
  <si>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</si>
  <si>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</si>
  <si>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</si>
  <si>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</si>
  <si>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</si>
  <si>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</si>
  <si>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</si>
  <si>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</si>
  <si>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</si>
  <si>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</si>
  <si>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</si>
  <si>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</si>
  <si>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</si>
  <si>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</si>
  <si>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</si>
  <si>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</si>
  <si>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</si>
  <si>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</si>
  <si>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</si>
  <si>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</si>
  <si>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</si>
  <si>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</si>
  <si>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</si>
  <si>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</si>
  <si>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</si>
  <si>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</si>
  <si>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</si>
  <si>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</si>
  <si>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</si>
  <si>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</si>
  <si>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</si>
  <si>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</si>
  <si>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</si>
  <si>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</si>
  <si>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</si>
  <si>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</si>
  <si>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</si>
  <si>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</si>
  <si>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</si>
  <si>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</si>
  <si>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</si>
  <si>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</si>
  <si>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</si>
  <si>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</si>
  <si>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</si>
  <si>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</si>
  <si>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</si>
  <si>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</si>
  <si>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</si>
  <si>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</si>
  <si>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</si>
  <si>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</si>
  <si>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</si>
  <si>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</si>
  <si>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</si>
  <si>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</si>
  <si>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</si>
  <si>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</si>
  <si>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</si>
  <si>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</si>
  <si>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</si>
  <si>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</si>
  <si>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</si>
  <si>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</si>
  <si>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</si>
  <si>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</si>
  <si>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</si>
  <si>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</si>
  <si>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</si>
  <si>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</si>
  <si>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</si>
  <si>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</si>
  <si>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</si>
  <si>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</si>
  <si>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</si>
  <si>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</si>
  <si>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</si>
  <si>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</si>
  <si>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</si>
  <si>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</si>
  <si>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</si>
  <si>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</si>
  <si>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</si>
  <si>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</si>
  <si>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</si>
  <si>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</si>
  <si>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</si>
  <si>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</si>
  <si>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</si>
  <si>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</si>
  <si>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</si>
  <si>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</si>
  <si>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</si>
  <si>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</si>
  <si>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</si>
  <si>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</si>
  <si>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</si>
  <si>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</si>
  <si>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</si>
  <si>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</si>
  <si>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</si>
  <si>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</si>
  <si>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</si>
  <si>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</si>
  <si>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</si>
  <si>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</si>
  <si>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</si>
  <si>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</si>
  <si>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</si>
  <si>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</si>
  <si>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</si>
  <si>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</si>
  <si>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</si>
  <si>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</si>
  <si>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</si>
  <si>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</si>
  <si>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</si>
  <si>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</si>
  <si>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</si>
  <si>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</si>
  <si>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</si>
  <si>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</si>
  <si>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</si>
  <si>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</si>
  <si>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</si>
  <si>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</si>
  <si>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</si>
  <si>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</si>
  <si>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</si>
  <si>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</si>
  <si>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</si>
  <si>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</si>
  <si>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</si>
  <si>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</si>
  <si>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</si>
  <si>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</si>
  <si>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</si>
  <si>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</si>
  <si>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</si>
  <si>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</si>
  <si>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</si>
  <si>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</si>
  <si>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</si>
  <si>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</si>
  <si>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</si>
  <si>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</si>
  <si>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</si>
  <si>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</si>
  <si>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</si>
  <si>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</si>
  <si>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</si>
  <si>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</si>
  <si>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</si>
  <si>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</si>
  <si>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</si>
  <si>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</si>
  <si>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</si>
  <si>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</si>
  <si>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</si>
  <si>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</si>
  <si>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</si>
  <si>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</si>
  <si>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</si>
  <si>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</si>
  <si>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</si>
  <si>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</si>
  <si>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</si>
  <si>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</si>
  <si>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</si>
  <si>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</si>
  <si>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</si>
  <si>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</si>
  <si>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</si>
  <si>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</si>
  <si>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</si>
  <si>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</si>
  <si>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</si>
  <si>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</si>
  <si>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</si>
  <si>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</si>
  <si>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</si>
  <si>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</si>
  <si>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</si>
  <si>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</si>
  <si>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</si>
  <si>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</si>
  <si>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</si>
  <si>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</si>
  <si>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</si>
  <si>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</si>
  <si>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</si>
  <si>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</si>
  <si>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</si>
  <si>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</si>
  <si>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</si>
  <si>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</si>
  <si>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</si>
  <si>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</si>
  <si>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</si>
  <si>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</si>
  <si>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</si>
  <si>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</si>
  <si>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</si>
  <si>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</si>
  <si>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</si>
  <si>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</si>
  <si>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</si>
  <si>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TEXT (Language Version)</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</si>
  <si>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</si>
  <si>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</si>
  <si>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</si>
  <si>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</si>
  <si>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</si>
  <si>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</si>
  <si>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</si>
  <si>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</si>
  <si>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</si>
  <si>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</si>
  <si>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</si>
  <si>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</si>
  <si>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</si>
  <si>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</si>
  <si>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</si>
  <si>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</si>
  <si>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</si>
  <si>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</si>
  <si>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</si>
  <si>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</si>
  <si>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</si>
  <si>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</si>
  <si>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</si>
  <si>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</si>
  <si>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</si>
  <si>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</si>
  <si>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</si>
  <si>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</si>
  <si>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</si>
  <si>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</si>
  <si>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</si>
  <si>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</si>
  <si>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</si>
  <si>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</si>
  <si>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</si>
  <si>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</si>
  <si>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</si>
  <si>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</si>
  <si>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</si>
  <si>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</si>
  <si>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</si>
  <si>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</si>
  <si>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</si>
  <si>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</si>
  <si>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</si>
  <si>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</si>
  <si>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</si>
  <si>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</si>
  <si>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</si>
  <si>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</si>
  <si>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</si>
  <si>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</si>
  <si>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</si>
  <si>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</si>
  <si>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</si>
  <si>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</si>
  <si>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</si>
  <si>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</si>
  <si>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</si>
  <si>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</si>
  <si>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</si>
  <si>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</si>
  <si>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</si>
  <si>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</si>
  <si>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</si>
  <si>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</si>
  <si>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</si>
  <si>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</si>
  <si>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</si>
  <si>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</si>
  <si>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</si>
  <si>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</si>
  <si>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</si>
  <si>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</si>
  <si>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</si>
  <si>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</si>
  <si>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</si>
  <si>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</si>
  <si>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</si>
  <si>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</si>
  <si>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</si>
  <si>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</si>
  <si>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</si>
  <si>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</si>
  <si>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</si>
  <si>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</si>
  <si>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</si>
  <si>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</si>
  <si>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</si>
  <si>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</si>
  <si>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</si>
  <si>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</si>
  <si>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</si>
  <si>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</si>
  <si>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</si>
  <si>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</si>
  <si>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</si>
  <si>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</si>
  <si>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</si>
  <si>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</si>
  <si>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</si>
  <si>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</si>
  <si>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</si>
  <si>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</si>
  <si>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</si>
  <si>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</si>
  <si>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</si>
  <si>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</si>
  <si>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</si>
  <si>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</si>
  <si>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</si>
  <si>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</si>
  <si>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</si>
  <si>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</si>
  <si>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</si>
  <si>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</si>
  <si>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</si>
  <si>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</si>
  <si>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</si>
  <si>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</si>
  <si>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</si>
  <si>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</si>
  <si>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</si>
  <si>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</si>
  <si>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</si>
  <si>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</si>
  <si>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</si>
  <si>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</si>
  <si>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</si>
  <si>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</si>
  <si>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</si>
  <si>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</si>
  <si>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</si>
  <si>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</si>
  <si>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</si>
  <si>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</si>
  <si>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</si>
  <si>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</si>
  <si>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</si>
  <si>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</si>
  <si>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</si>
  <si>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</si>
  <si>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</si>
  <si>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</si>
  <si>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</si>
  <si>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</si>
  <si>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</si>
  <si>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</si>
  <si>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</si>
  <si>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</si>
  <si>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</si>
  <si>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</si>
  <si>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</si>
  <si>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</si>
  <si>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</si>
  <si>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</si>
  <si>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</si>
  <si>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</si>
  <si>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</si>
  <si>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</si>
  <si>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</si>
  <si>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</si>
  <si>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</si>
  <si>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</si>
  <si>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</si>
  <si>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</si>
  <si>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</si>
  <si>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</si>
  <si>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</si>
  <si>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</si>
  <si>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</si>
  <si>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</si>
  <si>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</si>
  <si>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</si>
  <si>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</si>
  <si>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</si>
  <si>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</si>
  <si>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</si>
  <si>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</si>
  <si>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</si>
  <si>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</si>
  <si>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</si>
  <si>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</si>
  <si>
    <t>Monitoring Plan EU ETS &amp; CORSIA</t>
  </si>
  <si>
    <t>MP ETS+CORSIA</t>
  </si>
  <si>
    <t>Used for combined reporting under the EU ETS and ICAO CORSIA</t>
  </si>
  <si>
    <t>Sections added to the EU ETS template related to information required for CORSIA are identified by a light blue frame.</t>
  </si>
  <si>
    <t>Please confirm if you want to use this monitoring plan for CORSIA:</t>
  </si>
  <si>
    <t>CONTR_CORSIAapplied</t>
  </si>
  <si>
    <t>TrueFalseOnly</t>
  </si>
  <si>
    <t>If you nevertheless want to make use of the CORSIA option, the relevant explanations have to be included below. Clearly indicate the names of the subsidiaries which also carry out international aviation activities and select how aircraft identification of the subsidiary for international flights is managed. Where appropriate, please attach additional explanatory files to the Emissions Monitoring Plan.</t>
  </si>
  <si>
    <t>Legal representative of the aircraft operator</t>
  </si>
  <si>
    <t>No.</t>
  </si>
  <si>
    <t>Registration mark</t>
  </si>
  <si>
    <t>If your fleet exceeds 30 registration marks, list the remaining markings in this field, separated by a semi-colon (";").</t>
  </si>
  <si>
    <t xml:space="preserve">If a unique ICAO designator is not available, enter the identification for ATC purposes (tail numbers) of all the aircraft you operate as used in box 7 of the flight plan. </t>
  </si>
  <si>
    <t>Please provide a list of any additional aircraft types operated at the time of submission of this monitoring plan, which carry out international flights falling within the scope of CORSIA.</t>
  </si>
  <si>
    <t>Please list only aircraft not already mentioned under point (a) above.</t>
  </si>
  <si>
    <t>Please provide an indicative list of additional aircraft types expected to be used, which will carry out international flights falling within the scope of CORSIA.</t>
  </si>
  <si>
    <t>Note that - unless specific requirements are mentioned - the procedures below are considered to apply to both monitoring obligations, i.e. under the EU ETS and CORSIA. Where your procedures differ between both systems, please outline the differences in the "description" field.</t>
  </si>
  <si>
    <t>Please provide an estimate/prediction of the total annual fossil CO2 emissions for international flights covered by CORSIA.</t>
  </si>
  <si>
    <t>https://ec.europa.eu/clima/sites/clima/files/ets/monitoring/docs/gd2_guidance_aircraft_en.pdf</t>
  </si>
  <si>
    <t>It is recommended to include steps in this procedure which allow the distinction of intra-EEA flights ("reduced scope") and flights falling under the "full scope" of the EU ETS. For more information see MRR guidance document 2, "The Monitoring and Reporting Regulation – General guidance for Aircraft Operators". This document can be found at:</t>
  </si>
  <si>
    <t>Note: If you have chosen "True" for this question, you must choose the "Monitoring Plan for annual emissions" in section 2(c).</t>
  </si>
  <si>
    <t>Contradiction with 2.c!</t>
  </si>
  <si>
    <t>EUConst_ErrPrimaryMP</t>
  </si>
  <si>
    <t>Special care should be taken to ensure that this procedure leads to a distinction between flights with offsetting requirement as described in Annex 16, Volume IV, Part II, Chapter 3, 3.1., and other flights, for the period from 1 January 2021.</t>
  </si>
  <si>
    <t>Note 1: Such aggregated reporting is only allowed for subsidiaries which have to report to the same State. If you make use of it, you must explicitly confirm that all the subsidiaries are wholly-owned by the parent.</t>
  </si>
  <si>
    <t>Note 2: CORSIA rules require that baseline emissions data (period 2019-2020) have to be assigned separately for each subsidiary aircraft operator. Therefore, if you want to make use of this option, you have to provide a clear procedure how the data can be separated accordingly.</t>
  </si>
  <si>
    <t>Please note that the threshold given relates to the "full scope" of the EU ETS.</t>
  </si>
  <si>
    <t>CNTR_SmallEmitter</t>
  </si>
  <si>
    <t>CNTR_UseSmallEmTool</t>
  </si>
  <si>
    <t>Please confirm whether your operate flights with total annual fossil CO2 emissions lower than 25 000 tonnes per year (full scope) or lower than 3 000 tonnes per year (reduced scope)?</t>
  </si>
  <si>
    <t>CNTR_Eligible28a6</t>
  </si>
  <si>
    <t>CNTR_Use28a6</t>
  </si>
  <si>
    <t>Provide suitable information to support the fact that you operate fewer than 243 flights per period for three consecutive four-month periods, or that your annual emissions are lower than 25 000 tonnes of CO2 per year (full scope) or lower than 3 000 t/CO2 per year (reduced scope). Where necessary, you can attach further documents (see Section 15).</t>
  </si>
  <si>
    <t xml:space="preserve">Note: This sub-section deals only with simplified approaches for the EU ETS. </t>
  </si>
  <si>
    <r>
      <t>Please provide an estimate/prediction of the total annual fossil CO</t>
    </r>
    <r>
      <rPr>
        <b/>
        <vertAlign val="subscript"/>
        <sz val="10"/>
        <rFont val="Arial"/>
        <family val="2"/>
      </rPr>
      <t>2</t>
    </r>
    <r>
      <rPr>
        <b/>
        <sz val="10"/>
        <rFont val="Arial"/>
        <family val="2"/>
      </rPr>
      <t xml:space="preserve"> emissions for Annex I activities.</t>
    </r>
  </si>
  <si>
    <t>The figure should only include those flights, which are covered by EU ETS (full scope).</t>
  </si>
  <si>
    <t>Please provide an estimate/prediction of the total annual fossil CO2 emissions on intra-EEA flights only.</t>
  </si>
  <si>
    <t>The figure should only include those flights, which are covered by EU ETS (reduced scope).</t>
  </si>
  <si>
    <t>For the purpose of CORSIA, it is allowed that an aircraft operator in a parent-subsidiary relationship seeks to be considered as a single aircraft operator. However, as this is not allowed for the purpose of the EU ETS, it is recommended not to make use of this options for simplicity of administration.</t>
  </si>
  <si>
    <t>Eligibility for simplified procedures for small emitters under the EU ETS</t>
  </si>
  <si>
    <t>https://www.icao.int/environmental-protection/CORSIA/Pages/state-pairs.aspx</t>
  </si>
  <si>
    <t>If you intend to use a monitoring system based on purchase records, please provide all relevant details required to ensure complicance with the relevant Commission guidance, including details on traceability of the biofuel's origin and avoidance of double counting with other RES schemes, evidence for meeting the sustainability criteria, and that the amount of biofuel consumption is technically feasible in relation to the EU ETS flights for which the fuel is claimed to be used.</t>
  </si>
  <si>
    <t>If you intend to use this monitoring plan also for the purpose of monitoring of flights not covered by the EU ETS, but covered by CORSIA, it is required that you confirm which monitoring methodologies you apply.</t>
  </si>
  <si>
    <t>In line with the SARPs for the implementation of CORSIA, you can either apply a Fuel Use Monitoring Method, or the ICAO CORSIA CO2 Estimation and Reporting Tool (CERT).</t>
  </si>
  <si>
    <t>-</t>
  </si>
  <si>
    <t>a Fuel Use Monitoring Method is mandatory for aeroplane operators with annual emissions equal to or above 500 000 tonnes of CO2 from international flights, as defined in Annex 16, Volume IV, Part II, Chapter 1, 1.1.2 and Chapter 2, 2.1.</t>
  </si>
  <si>
    <t>an aeroplane operator with annual CO2 emissions from international flights, as defined in Annex 16, Volume IV, Part II, Chapter 1, 1.1.2 and Chapter 2, 2.1 of less than 500 000 tonnes, shall use either a Fuel Use Monitoring Method or the ICAO CORSIA CO2 Estimation and Reporting Tool (CERT).</t>
  </si>
  <si>
    <t xml:space="preserve">For the reporting years 2019 and 2020 (in accordance with Annex 16, Volume IV, Part II, Chapter 2, 2.2.1.2) </t>
  </si>
  <si>
    <t>The following rules for selecting methodologies apply:</t>
  </si>
  <si>
    <t xml:space="preserve">For the reporting years 2021 until 2035  (in accordance with Annex 16, Volume IV, Part II, Chapter 2, 2.2.1.3) </t>
  </si>
  <si>
    <t>a Fuel Use Monitoring Method is mandatory for aeroplane operators with annual emissions equal to or above 50 000 tonnes of CO2 from international flights subject to offsetting requirements, as defined in Annex 16, Volume IV, Part II, Chapter 1, 1.1.2, and Chapter 3, 3.1. For international flights not subject to offsetting requirements, the aeroplane operator shall use either a Fuel Use Monitoring Method or the ICAO CORSIA CO2 Estimation and Reporting Tool (CERT).</t>
  </si>
  <si>
    <t>an aeroplane operator with annual emissions from international flights subject to offsetting requirements, as defined in Annex 16, Volume IV, Part II, Chapter 1, 1.1.2, and Chapter 3, 3.1, of less than 50 000 tonnes, shall use either a Fuel Use Monitoring Method or the ICAO CORSIA CO2 Estimation and Reporting Tool (CERT).</t>
  </si>
  <si>
    <t>Confirmation of monitoring methodologies to be used for CORSIA for the 2019-2020 period</t>
  </si>
  <si>
    <t>Confirmation of monitoring methodologies to be used for CORSIA for the period from 2021</t>
  </si>
  <si>
    <t>As a third option, you can choose a combination of both, i.e. the fuel use method for international flights subject to offsetting requirements, and CERT for other international flights.</t>
  </si>
  <si>
    <t>ICAO CERT</t>
  </si>
  <si>
    <t>Combination of both methods</t>
  </si>
  <si>
    <t>Fuel Use Method</t>
  </si>
  <si>
    <t>EUconst_CORSIAmethods</t>
  </si>
  <si>
    <t>EUconst_CERTmethods</t>
  </si>
  <si>
    <t>Please specify for the ICAO CORSIA CO2 Estimation and Reporting Tool (CERT) whether Great Circle Distance or Block Time is used to estimate emissions for the reporting periods.</t>
  </si>
  <si>
    <t>Input method used for CERT, if applicable</t>
  </si>
  <si>
    <t>Further description of the method used to obtain CERT input data, if applicable</t>
  </si>
  <si>
    <t>If applicable, please specify the procedures for determining Block Time and potentially aggregating them to be used in the ICAO CORSIA CERT. This includes specifying the exact points in time for the two time measurements per flight necessary to calculate the Block Time.</t>
  </si>
  <si>
    <t>However, the thresholds for applying the EU ETS small emitter tool and the ICAO CERT are different. Therefore - in addition to the information to be provided in section 5 - you have to state here if you intend to use the CERT.</t>
  </si>
  <si>
    <t>You can select here either CERT or the fuel use methodology as described by section 6 of this monitoring plan.</t>
  </si>
  <si>
    <r>
      <t>Name of system</t>
    </r>
    <r>
      <rPr>
        <sz val="8"/>
        <rFont val="Arial"/>
        <family val="2"/>
      </rPr>
      <t xml:space="preserve"> used (where applicable)</t>
    </r>
  </si>
  <si>
    <t xml:space="preserve">if you operate fewer than 243 flights per period of three consecutive four-month periods; or </t>
  </si>
  <si>
    <t>if you operate flights with total annual emissions lower than 25,000 tonnes per year (full scope); or</t>
  </si>
  <si>
    <t>You have to fill this section if you choose to apply the simplified procedure for the calculation of activity data described in Article 54 of the MRR. You are eligible for this approach,</t>
  </si>
  <si>
    <t>You may make use of the exemption provided by Article 28a(6) of the Directive,</t>
  </si>
  <si>
    <t xml:space="preserve">if you operate flights with total annual emissions lower than 25,000 tonnes per year (full scope), or </t>
  </si>
  <si>
    <t>if you operate flights with total annual emissions lower than 3,000 tonnes per year (reduced scope).</t>
  </si>
  <si>
    <t>Entries here are only required / allowed if you have entered in section 5 that you intend to use the said simplified procedures to estimate fuel consumption, and if you have provided evidence of your eligibility to use this approach.</t>
  </si>
  <si>
    <t>Please provide details about the procedure used to ensure that data gaps are limited to below 5% of flights.</t>
  </si>
  <si>
    <t>Monitoring of CORSIA eligible fuels claims</t>
  </si>
  <si>
    <t>If you intend to claim the use of CORSIA eligible fuels (CORSIA sustainable aviation fuels or CORSIA lower carbon aviation fuels), please describe here the procedure you will use for appropriately identifying their quantity and associated claimed emission reductions.</t>
  </si>
  <si>
    <t xml:space="preserve">Note that for claiming such fuel use, your monitoring method must ensure that the data outlined in Table A5-2 of the SARPs is available for reporting. </t>
  </si>
  <si>
    <t>Furthermore the procedure must ensure that only fuels are used that meet the CORSIA Sustainability Criteria for CORSIA Eligible Fuels and are obtained from a producer certified under a CORSIA Approved Sustainability Certification Scheme.</t>
  </si>
  <si>
    <t>If applicable, please provide a description of the procedure used to determine the amount of CORSIA Eligible Fuels claims.</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</si>
  <si>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 (i.e. "full scope" of the EU ETS).</t>
  </si>
  <si>
    <t>Please confirm that for the EU ETS you will use the following standard emission factors for commercial standard aviation fuels</t>
  </si>
  <si>
    <t xml:space="preserve">MRR Guidance Document No. 2 "The Monitoring and Reporting Regulation – General guidance for Aircraft Operators" contains the relevant requirements in section 5.5, which should be read together with sections 5.4.8 and 5.4.9. Furthermore requirements on sustainability criteria in Annex I of that document need to be taken into account. </t>
  </si>
  <si>
    <t>The guidance document is found at the following address:</t>
  </si>
  <si>
    <t>Please confirm that for CORSIA you will use the following standard emission factors for commercial standard aviation fuels</t>
  </si>
  <si>
    <t>Default Emission Factor
(tonnes CO2 /tonne fuel)</t>
  </si>
  <si>
    <t>Simplified calculation under the EU ETS</t>
  </si>
  <si>
    <t>Please confirm that the following standard emission factors for commercial standard aviation fuels will be used to calculate emissions under the EU ETS:</t>
  </si>
  <si>
    <t>EUconst_CORSIAtools</t>
  </si>
  <si>
    <t>Please confirm which tool you intend to use for filling data gaps or correcting erroneous data under CORSIA.</t>
  </si>
  <si>
    <t>Tool chosen:</t>
  </si>
  <si>
    <t>Method chosen:</t>
  </si>
  <si>
    <t>First draft by UBA including elements for CORSIA preparation</t>
  </si>
  <si>
    <t>(p)</t>
  </si>
  <si>
    <t>This monitoring plan is used for CORSIA:</t>
  </si>
  <si>
    <t>Please list only aircraft not already mentioned under points (a) to (c) above.</t>
  </si>
  <si>
    <t>&lt;&lt;&lt; If you have chosen the t-km monitoring plan in section 2(c), click here to continue with section 4(i). &gt;&gt;&gt;</t>
  </si>
  <si>
    <t>For differences in coverage of EU ETS and CORSIA, please see sheet "Guidelines and conditions" of this template, and relevant guidance material provided.</t>
  </si>
  <si>
    <t>This section has to be filled only if the procedure described under (g) does not contain the necessary determination steps. Note that there are flights which can fall under both, the EU ETS and CORSIA. It is recommended to include appropriate steps in this procedure for identifying those flights.</t>
  </si>
  <si>
    <t>If you want to use the simplified monitoring using the CORSIA CO2 Estimation and Reporting Tool (CERT), please fill section 6 below.</t>
  </si>
  <si>
    <t>&lt;&lt;&lt; If you have chosen "False" for both points (a) and (b), please continue directly to section 6. &gt;&gt;&gt;</t>
  </si>
  <si>
    <t>If you have selected "TRUE" in response to 5(b), do you intend to use of the Article 28a(6) simplification?</t>
  </si>
  <si>
    <t>If you operate aviation activities below one of these thresholds, you are eligible for an even more simplified approach for monitoring, reporting and verification, in line with Article 28a(6) of the EU ETS Directive (see below point 5(d)).</t>
  </si>
  <si>
    <t>If you have selected "TRUE" in point (c) or (d), please provide information to support your eligibility for the simplified calculation procedures.</t>
  </si>
  <si>
    <t>&lt;&lt;&lt; If you are not eligible or not intending to use the small emitter tool, proceed to section 7. &gt;&gt;&gt;</t>
  </si>
  <si>
    <t>&lt;&lt;&lt; If you are not eligible or not intending to use the small emitter tool, proceed to section 7, except if you need to input data in section 6 related to CORSIA. &gt;&gt;&gt;</t>
  </si>
  <si>
    <t>If applicable, please provide a description of the procedure used to determine the amount of biofuel consumed in line with the Commission's guidance pursuant to Article 53 MRR (see section 5.5 of MRR guidance document 2).</t>
  </si>
  <si>
    <t>&lt;&lt;&lt; Click here to proceed to section 11 "Data gaps" &gt;&gt;&gt;</t>
  </si>
  <si>
    <t>&lt;&lt;&lt; Go to Section 10 if eligible for simplified calculation &gt;&gt;&gt;</t>
  </si>
  <si>
    <t>&lt;&lt;&lt; Click here to proceed to section 10 "Simplified Calculation" &gt;&gt;&gt;</t>
  </si>
  <si>
    <t>Please confirm to which other country you will report under CORSIA:</t>
  </si>
  <si>
    <t>Are you required to comply with CORSIA in another country?</t>
  </si>
  <si>
    <t>Small Emitters Tool populated by Eurocontrol's ETS Support Facility</t>
  </si>
  <si>
    <t>Great Circle Distance</t>
  </si>
  <si>
    <t>Block time</t>
  </si>
  <si>
    <t>Where you choose the use of a Fuel Use Monitoring Method, it is  recommended that you include relevant information for non-EU ETS international flights in sections 4 and 7, as appropriate.</t>
  </si>
  <si>
    <t>Some aircraft operators have an obligation under CORSIA only, i.e. no obligation under the EU ETS. If you are filling this monitoring plan for CORSIA purposes only, please confirm below that this is the case.</t>
  </si>
  <si>
    <t>Please confirm if you have an obligation under the EU ETS:</t>
  </si>
  <si>
    <t>CONTR_onlyCORSIA</t>
  </si>
  <si>
    <t>Description of the activities of the aircraft operator falling under Annex I of the EU ETS Directive or CORSIA</t>
  </si>
  <si>
    <t>Competent authority for EU ETS in this Member State:</t>
  </si>
  <si>
    <t>Competent authority for CORSIA in this Member State:</t>
  </si>
  <si>
    <t>If this is the same authority as under point (i), or if you have no obligation under CORSIA in this Member State, you may keep this field empty.</t>
  </si>
  <si>
    <t>Malta - Transport Malta, Civil Aviation Directorate</t>
  </si>
  <si>
    <t>Please provide contact information of a representative who is legally responsible for the aircraft operator, for the purpose of compliance with the EU ETS, or CORSIA rules, as applicable.</t>
  </si>
  <si>
    <t>This identifier can be found on the list published by the Commission pursuant to Article 18a(3) of the EU ETS Directive. Aircraft operators who have no obligation under the EU ETS, please get in touch with the competent authority for receiving a unique ID number.The CA may ask you to keep the field empty.</t>
  </si>
  <si>
    <t>Applicable only for aircraft operators with obligation under the EU ETS. The name of the aircraft operator on the list pursuant to Article 18a(3) of the EU ETS Directive may be different to the actual aircraft operator's name entered in 2(a) above.</t>
  </si>
  <si>
    <t>Please enter the administering Member State of the aircraft operator for the EU ETS, if applicable</t>
  </si>
  <si>
    <t>An obligation under CORSIA is given only if you are producing annual CO2 emissions greater than 10,000 tonnes from international flights conducted by aeroplanes with a maximum certificated take-off mass greater than 5,700 kg from 1 January 2019, with the exception of humanitarian, medical and firefighting flights.</t>
  </si>
  <si>
    <t xml:space="preserve">Note: If you have an obligation under CORSIA to the same country as under the EU ETS, you should fill in the sections of this template which are marked as relating to ICAO's market based mechanism CORSIA (indicated by a light blue frame). </t>
  </si>
  <si>
    <t>In line with paragraph 1.2 of the CORSIA SARPs, the aircraft operator is attributed to the state according to its ICAO designator, if applicable, or to the state that issued the AOC, or the place of juridical registration.</t>
  </si>
  <si>
    <t>If for CORSIA purposes you are attributed to another country, you have to report the data relevant for CORSIA to that country. Therefore please get in touch with the relevant competent authority of that country for further instructions on the need to deliver an emissions monitoring plan.</t>
  </si>
  <si>
    <t>The items specified below should ensure the completeness of monitoring and reporting of the emissions of all aircraft used during the monitoring year, including owned aircraft, as well as leased-in aircraft.The procedure should also ensure that changes of fuel type are tracked effectively.</t>
  </si>
  <si>
    <t>Please provide details about the systems, procedures and responsibilities used to track the completeness of the list of emission sources (aircraft used) and fuels used over the monitoring year.</t>
  </si>
  <si>
    <t>For this purpose the procedure must include a regular checking of the CORSIA implementation element "CORSIA States for Chapter 3 State Pair".</t>
  </si>
  <si>
    <t>Please describe here the procedure for determining whether flights fall under CORSIA, ensuring completeness and avoiding double-counting.</t>
  </si>
  <si>
    <t>The figure should include all international flights which fall under the scope of CORSIA. In this case, flights covered by CORSIA which are also covered by the EU ETS, where flights depart and arrive in different EEA States, shall also be taken into account.</t>
  </si>
  <si>
    <t>Please provide details about the procedures for determining whether flights are covered by Annex I of the Directive and/or CORSIA, ensuring completeness and avoiding double counting.</t>
  </si>
  <si>
    <t>Please detail the systems in place to keep an updated detailed list of flights during the monitoring period which are included/excluded from EU ETS and/or CORSIA, as well as the procedures in place to ensure completeness and non-duplication of data.</t>
  </si>
  <si>
    <t>Additional information on CORSIA methodologies and use of CERT</t>
  </si>
  <si>
    <t>To avoid administrative burden and to minimize the risk of errors and data gaps, it is highly recommended to apply the same methods for all CORSIA flights as for flights under the EU ETS.</t>
  </si>
  <si>
    <t>In each case, the method chosen should provide for the most complete and timely data combined with the lowest uncertainty without incurring unreasonable costs. 
Note that the Aircraft types are automatically taken from section 4(a) and 4(b).</t>
  </si>
  <si>
    <t>(a1)</t>
  </si>
  <si>
    <t>Aircraft types from section 4(a)</t>
  </si>
  <si>
    <t>(a2)</t>
  </si>
  <si>
    <t>Aircraft types from section 4(b)</t>
  </si>
  <si>
    <t>Thereafter the formulas in row C must be corrected in order to point to the correct aircraft type in section 4(a) and 4(b).</t>
  </si>
  <si>
    <t>While this monitoring plan in general defines the monitoring methodology for the aircraft already in your fleet at the time of submission of the monitoring plan to the competent authority (see point 4(a) and 4(b)), a defined procedure is needed to ensure that any additional aircraft that are expected to be used (e.g. those listed under 4(c) and 4(d)) will be properly monitored as well. The items specified below should ensure that a monitoring methodology is defined for any aircraft type operated.</t>
  </si>
  <si>
    <t>The procedure must include the data sources to be used, the time when fuel tank measurements are taken, a description of the measurement equipment, if applicable, and the procedures for recording, retrieving, transmitting and storing information.</t>
  </si>
  <si>
    <t>(e1)</t>
  </si>
  <si>
    <t>(e2)</t>
  </si>
  <si>
    <t>The procedure must include a description of the data sources (fuel supplier,…) or measurement instruments involved, if relevant. It furthermore should ensure that the density value used is identical to the one used for operational and safety reasons.</t>
  </si>
  <si>
    <t>Complete the following table with information about the procedures for determining the density used for fuel uplifts and fuel in tanks, in both owned and leased-in aircraft, if applicable.</t>
  </si>
  <si>
    <t>For the period 2019-2020 this section can be left empty.</t>
  </si>
  <si>
    <t>Please provide a brief description of the method to be used for the EU ETS to estimate fuel consumption when data is missing according to the conditions as outlined above.</t>
  </si>
  <si>
    <t>Please provide information on any secondary data sources you intend to use for avoiding data gaps under CORSIA:</t>
  </si>
  <si>
    <t>In case you use CERT for filling data gaps or for correcting erroneous data, please specify whether Great Circle Distance or Block Time is used to estimate emissions for the reporting periods. As deviations from the chosen method may be necessary due to the specific situation of the data gaps, the method chosen should be understood as "preferred method".</t>
  </si>
  <si>
    <t>(q)</t>
  </si>
  <si>
    <t>If different to the information given above in part (p), please enter the contact address of the aircraft operator (including postcode) in the administering Member State, if any:</t>
  </si>
  <si>
    <t>(r)</t>
  </si>
  <si>
    <t>(s)</t>
  </si>
  <si>
    <t>(t)</t>
  </si>
  <si>
    <t>second draft by UBA</t>
  </si>
  <si>
    <t>&lt;&lt;&lt; Click here to proceed to section 12 "Management" &gt;&gt;&gt;</t>
  </si>
  <si>
    <t>DensityMethodNew</t>
  </si>
  <si>
    <t>Actual density</t>
  </si>
  <si>
    <t>https://eur-lex.europa.eu/legal-content/EN/TXT/?uri=CELEX:02003L0087-20180408</t>
  </si>
  <si>
    <t>https://eur-lex.europa.eu/eli/reg/2012/601</t>
  </si>
  <si>
    <t>&lt;add hyperlink as soon as possible&gt;</t>
  </si>
  <si>
    <t>That delegated act can be downloaded from:</t>
  </si>
  <si>
    <t>(I)</t>
  </si>
  <si>
    <t>Legal basis</t>
  </si>
  <si>
    <t>(II)</t>
  </si>
  <si>
    <t>https://www.icao.int/environmental-protection/CORSIA/Pages/default.aspx</t>
  </si>
  <si>
    <t>(III)</t>
  </si>
  <si>
    <t>Scope and relevance</t>
  </si>
  <si>
    <t>(IV)</t>
  </si>
  <si>
    <t xml:space="preserve">https://ec.europa.eu/clima/policies/ets/monitoring_en#tab-0-1 </t>
  </si>
  <si>
    <t>Information on CORSIA</t>
  </si>
  <si>
    <t xml:space="preserve">-  </t>
  </si>
  <si>
    <t>Non-commercial air transport operators which emit less than 1 000 t CO2 per year under the "full scope" of the EU ETS.</t>
  </si>
  <si>
    <t>If you are considered an aircraft operator with low emissions because you emit less than 25 000 t CO2 per year, or if you emit less than 3 000 t CO2 per year, and if you choose to create your annual emission report fully by using Eurocontrol’s “Small Emitter Tool” (SET) populated by Eurocontrol with data from the EU ETS Support Facility (ETS-SF), you are allowed to submit that emission report without verification, because such report is considered verified (Article 28a(6) of the EU ETS Directive).</t>
  </si>
  <si>
    <t>For further information, in particular regarding "full" and "reduced" scope and simplified approaches, please see MRR guidance document No.2 "General guidance for Aircraft Operators", which can be downloaded under:</t>
  </si>
  <si>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</si>
  <si>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31 EEA States. The EEA comprises the 28 EU Member States, Iceland, Liechtenstein and Norway.</t>
  </si>
  <si>
    <t>If you have to submit an emissions monitoring plan only for CORSIA purposes, but not for the EU ETS, then you do not need a tonne-kilometre monitoring plan. Consequently, the emissions monitoring plan must be filled completely.</t>
  </si>
  <si>
    <t>Error_Messages</t>
  </si>
  <si>
    <t>Column_for_controls</t>
  </si>
  <si>
    <t>make_grey?</t>
  </si>
  <si>
    <t>Directive 2003/87/EC requires aircraft operators who are included in the EU Emission Trading System (the EU ETS) to monitor and report their emissions and tonne-kilometre data, and to have the reports verified by an independent and accredited verifier.</t>
  </si>
  <si>
    <t>The Directive can be retrieved from:</t>
  </si>
  <si>
    <t>The delegated Regulation of the Commission pursuant to Article 28c of that Directive furthermore requires certain aircraft operators to report data for the purposes of CORSIA (ICAO's "Carbon Offsetting and Reduction Scheme for International Aviation").</t>
  </si>
  <si>
    <t>Where this template refers to the "CORSIA rules" or "SARPs", it means the "International Standards and Recommended Practices, Environmental Protection — Carbon Offsetting and Reduction Scheme for International Aviation (CORSIA) (Annex 16, Volume IV to the Convention on International Civil Aviation).</t>
  </si>
  <si>
    <t xml:space="preserve">The SARPs are supplemented by the "Environmental Technical Manual, Volume IV — Carbon Offsetting and Reduction Scheme for International Aviation (CORSIA)" (Doc 9501, referred to as the "ETM") and further "ICAO CORSIA Implementation Elements". </t>
  </si>
  <si>
    <t>The SARPs, the ETM and all Implementation Elements are available under the following address:</t>
  </si>
  <si>
    <t>In line with the provisions of the MRR and AVR, it is the EU specific templates which need to be used when reporting emissions, and not the templates found within the SARPs and ETM.</t>
  </si>
  <si>
    <t>There are three possible situations in which you are required to use this template: (1) if you have to comply with the EU ETS, (2) if you need to comply with CORSIA requirements as Aircraft Operator from an EEA Member State, or (3) if both conditions apply. Based on your selections, the template guides you regarding which sections you have to fill in by greying-out sections which are not applicable to you. Therefore it is particularly important to fill in section (2) points (l) to (o) of this template.</t>
  </si>
  <si>
    <t>Aircraft operators are required to comply with the EU ETS if they carry out aviation activities as included in Annex I to the EU ETS Directive. However, until December 2023, pending potential review by EU legislators, the so-called "reduced scope" is applicable. Furthermore the following aircraft operators are excluded:</t>
  </si>
  <si>
    <t>Commercial air transport operators, operating either fewer than 243 flights per period for three consecutive four-month periods, or operating flights with total annual emissions lower than 10 000 tonnes per year.</t>
  </si>
  <si>
    <t>Note that under the EU ETS some simplified monitoring, reporting and verification requirements apply for small emitters. This template guides you whether you are allowed to use the simplified approaches (see section 5 of this template).</t>
  </si>
  <si>
    <t>Aircraft operators subject to CORSIA reporting to a Member State if they have an Air Operator Certificate (AOC) issued by that Member State or their place of judicial registration is in that Member State (including dependencies or territories of that Member State), if they produce annual CO2 emissions greater than 10 000 tonnes from the use of aeroplanes (not helicopters) with a maximum certificated take-off mass greater than 5 700 kg conducting flights between aerodromes located in different States.</t>
  </si>
  <si>
    <t>Guidance on this template</t>
  </si>
  <si>
    <t>According to the delegated act pursuant to Article 28c of the EU ETS Directive, this template is also to be used for CORSIA reporting.</t>
  </si>
  <si>
    <t>Make sure you know which Member State is responsible for administering you (the aircraft operator to which this monitoring plan refers). The criteria for defining the administering EU ETS Member State are set out by Art. 18a of the EU ETS Directive. A list specifying the administering Member State for each aircraft operator can be found on the Commission's website (see below).</t>
  </si>
  <si>
    <t>If you are not on this list, you may still be subject to CORSIA reporting to a Member State based on the criteria referred to under point III(4) above.</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</si>
  <si>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</si>
  <si>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Final after CCC endorsement</t>
  </si>
  <si>
    <t>Note that the MRR has been revised in December 2018. Some amendments - including some relevant for this template - apply as from 1 January 2019. The Article numbers mentioned in this template refer to the MRR version as amended by Regulation (EU) 2066/2018. As from 1 January 2021, Regulation (EU) 601/2012 will be repealed and replaced in its entirety by Regulation (EU) 2066/2018.</t>
  </si>
  <si>
    <t>Some Article numbers change as consequence of the transition to the new MRR. Therefore, from 2021, Article numbers must be read using the correlation table presented in Annex XI to Regulation (EU) 2066/2012. The latter Regulation (i.e. the "new MRR") can be downloaded from:</t>
  </si>
  <si>
    <t>http://data.europa.eu/eli/reg_impl/2018/2066/oj</t>
  </si>
  <si>
    <t>For EU ETS purposes, where surrogate data cannot be determined by the method described under 11(a), the emissions may be estimated from fuel consumption determined using a tool as specified in Article 54(2) of the MRR.  Please specify the Commission approved tool used in this instance:</t>
  </si>
  <si>
    <t>Pursuant to Article 65(2) of the MRR, data gaps during a reporting year should not exceed 5 per cent of reported flights. If the aircraft operator realizes it has data gaps and system weaknesses that exceed this threshold, then it shall engage with the competent authority to take remedial action to address this. The aircraft operator shall report the percentage of flights, that had data gaps, and the circumstances and reasons for data gaps in the annual emissions report.</t>
  </si>
  <si>
    <t>Value</t>
  </si>
  <si>
    <t>not used</t>
  </si>
  <si>
    <t>From here onwards, texts are new in the Version of January 2019</t>
  </si>
  <si>
    <t>Please specify the primary method used to determine the density used for fuel uplifts and fuel in tanks, for each aircraft type.</t>
  </si>
  <si>
    <t>The aircraft operator shall use the fuel density that is used for operational and safety reasons. This may be an actual or the standard value of 0.8 kg/L.</t>
  </si>
  <si>
    <t>This is final version of this template, dated 16 January 2019, as endorsed by the Climate Change Committee by written procedure closing 11 January 2019.</t>
  </si>
  <si>
    <t>https://eur-lex.europa.eu/eli/reg_del/2019/1603/oj</t>
  </si>
  <si>
    <t>Additional information on CORSIA methodologies and the use of an emission estimation tool</t>
  </si>
  <si>
    <t>You can select here either "emission estimation tool" or the "fuel use methodology" as described by section 6 of this monitoring plan.</t>
  </si>
  <si>
    <t>As a third option, you can choose a combination of both, i.e. the fuel use method for international flights subject to offsetting requirements, and the emission estimation tool for other international flights.</t>
  </si>
  <si>
    <t>North Macedonia - Civil Aviation Administration</t>
  </si>
  <si>
    <t>North Macedonia</t>
  </si>
  <si>
    <t>2020 update: aligning with delegated act, 1st draft</t>
  </si>
  <si>
    <t>Commission Delegated Regulation (EU) 2019/1603 of 18 July 2019 ("the delegated act") can be downloaded from:</t>
  </si>
  <si>
    <t>If you want to use the simplified monitoring using an emission estimation tool for the purpose of CORSIA-covered flights, please fill section 6 below.</t>
  </si>
  <si>
    <t>Czechia</t>
  </si>
  <si>
    <t>Czechia - Civil Aviation Authority</t>
  </si>
  <si>
    <t>Accordingly, all references to Member States in this template should be interpreted as including all 30 EEA States. The EEA comprises the 27 EU Member States, Iceland, Liechtenstein and Norway.</t>
  </si>
  <si>
    <t>Denmark - Danish Energy Agency</t>
  </si>
  <si>
    <t>2020 update: aligning with delegated act, 2nd draft</t>
  </si>
  <si>
    <t>Additional information on CORSIA methodologies and the use of an emissions estimation tool</t>
  </si>
  <si>
    <t>In line with the SARPs for the implementation of CORSIA, and depending on the order of magnitude of your emissions, you can either apply a Fuel Use Monitoring Method, or an emissions estimation tool.</t>
  </si>
  <si>
    <t>Emissions Estimation Tool</t>
  </si>
  <si>
    <t>Please provide information on any secondary data sources you intend to use for avoiding data gaps, where relevant:</t>
  </si>
  <si>
    <t>Germany - Federal Aviation Office</t>
  </si>
  <si>
    <t>You can select here either "emissions estimation tool" or the "fuel use methodology" as described by section 6 of this monitoring plan.</t>
  </si>
  <si>
    <t>Update June 2020</t>
  </si>
  <si>
    <t>From here onwards, texts are new in the Version of June 2020</t>
  </si>
  <si>
    <t>This is a minor update to the final version of this template, dated 16 January 2019, as endorsed by the Climate Change Committee by written procedure closing 11 January 2019. The date of the update is 24 June 2020.</t>
  </si>
  <si>
    <t>English Version (Oryginal)</t>
  </si>
  <si>
    <t>PLAN MONITOROWANIA EMISJI Z OPERACJI LOTNICZYCH</t>
  </si>
  <si>
    <t>Do wykorzystania w celu połączonego raportowania w ramach systemu EU ETS oraz mechanizmu CORSIA</t>
  </si>
  <si>
    <t>Aktualizacja: Czerwiec 2020 r.</t>
  </si>
  <si>
    <t>SPIS TREŚCI</t>
  </si>
  <si>
    <t>Wytyczne i warunki</t>
  </si>
  <si>
    <t>Wersje planu monitorowania</t>
  </si>
  <si>
    <t>Identyfikacja operatora statków powietrznych</t>
  </si>
  <si>
    <t>Dane teleadresowe</t>
  </si>
  <si>
    <t>Źródła emisji i charakterystyka floty</t>
  </si>
  <si>
    <t>Informacje dodatkowe nt. metod CORSIA oraz wykorzystania narzędzia CERT</t>
  </si>
  <si>
    <t>Monitorowanie kwalifikowanych roszczeń paliwowych w ramach mechanizmu CORSIA</t>
  </si>
  <si>
    <t>Obliczenia uproszczone w ramach systemu EU ETS</t>
  </si>
  <si>
    <t>Dane dotyczące działalności</t>
  </si>
  <si>
    <t>Wskaźniki emisji</t>
  </si>
  <si>
    <t>Luki w danych</t>
  </si>
  <si>
    <t>Zarządzanie</t>
  </si>
  <si>
    <t>Działania w zakresie przepływu danych</t>
  </si>
  <si>
    <t>Działania kontrolne</t>
  </si>
  <si>
    <t>Wykaz zastosowanych definicji i skrótów</t>
  </si>
  <si>
    <t>Informacje dodatkowe</t>
  </si>
  <si>
    <t>Dalsze informacje dotyczące poszczegolnych państw członkowskich</t>
  </si>
  <si>
    <t>Informacje dotyczące niniejszego dokumentu:</t>
  </si>
  <si>
    <t>Niniejszy plan monitorowania został złożony przez:</t>
  </si>
  <si>
    <t>Niepowtarzalny identyfikator operatora statków powietrznych (nr CRCO):</t>
  </si>
  <si>
    <t>Nr wersji niniejszego planu monitorowania:</t>
  </si>
  <si>
    <t>Wykorzystanie niniejszego planu monitorowania na potrzeby mechanizmu CORSIA:</t>
  </si>
  <si>
    <t>Jeżeli właściwy organ wymaga złożenia planu monitorowania w formie podpisanego egzemplarza papierowego, podpis należy złożyć w wyznaczonym poniżej miejscu:</t>
  </si>
  <si>
    <t>Data</t>
  </si>
  <si>
    <t>Imię i nazwisko oraz podpis 
osoby odpowiedzialnej prawnie</t>
  </si>
  <si>
    <t>Informacje dotyczące wersji formularza:</t>
  </si>
  <si>
    <t>Formularz sporządzony przez:</t>
  </si>
  <si>
    <t>Data publikacji:</t>
  </si>
  <si>
    <t>Wersja językowa:</t>
  </si>
  <si>
    <t>Nazwa dokumentu referencyjnego:</t>
  </si>
  <si>
    <t>Polska</t>
  </si>
  <si>
    <t>Komisja Europejska</t>
  </si>
  <si>
    <t>Polski</t>
  </si>
  <si>
    <t>WYTYCZNE I WARUNKI</t>
  </si>
  <si>
    <t>Dyrektywa 2003/87/WE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t>
  </si>
  <si>
    <t>Podstawa prawna</t>
  </si>
  <si>
    <t>Dyrektywa jest dostępna pod adresem:</t>
  </si>
  <si>
    <t>https://eur-lex.europa.eu/legal-content/pl/TXT/?uri=CELEX:02003L0087-20180408</t>
  </si>
  <si>
    <t>Rozporządzenie Delegowane Komisji Europejskiej wydane zgodnie z art. 28c Dyrektywy wymaga ponadto od niektórych operatorów statków powietrznych raportowania danych na potrzeby mechanizmu CORSIA (ICAO "Carbon Offsetting and Reduction Scheme for International Aviation").</t>
  </si>
  <si>
    <t>Rozporządzenie Delegowane Komisji (EU) 2019/1603 z dnia 18 lipca 2019 r. ("rozporządzenie delegowane") dostępne jest pod adresem:</t>
  </si>
  <si>
    <t>https://eur-lex.europa.eu/eli/reg_del/2019/1603/oj?locale=pl</t>
  </si>
  <si>
    <t>Rozporządzenie w sprawie monitorowania i raportowania (rozporządzenie Komisji (UE) nr 601/2012, zwane dalej rozporządzeniem „MRR”) określa dalsze wymogi dotyczące monitorowania i raportowania. Rozporządzenie MRR dostępne jest pod adresem:</t>
  </si>
  <si>
    <t>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Rozporządzenia (UE) 601/2012 będzie wycofane i zastąpione w całości przez Rozporządzenie 2066/2018.</t>
  </si>
  <si>
    <t>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t>
  </si>
  <si>
    <t>Informacja na temat mechanizmu CORSIA</t>
  </si>
  <si>
    <t>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t>
  </si>
  <si>
    <t>SARPs są uzupełnione „Środowiskowym Podręcznikiem Technicznym, Tom IV - Mechanizm Kompensacji i Redukcji Emisji dla Międzynarodowego Lotnictwa (CORSIA)” (Doc 9501, zwany „ETM”) i dalsze „Elementy wdrażania ICAO CORSIA”.</t>
  </si>
  <si>
    <t>SARPs,  ETM i wszystkie Elementy Implementacyjne dostępne są pod następujący adresem:</t>
  </si>
  <si>
    <t>Zakres i znaczenie</t>
  </si>
  <si>
    <t>Zgodnie z postanowieniami rozporządzeń MRR i AVR,  przy zgłaszaniu emisji stosowane muszą być specyficzne formularze unijne, a nie formularze znajdujące się w ramach dokumentów SARPs i ETM.</t>
  </si>
  <si>
    <t>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(2) od (l) do (o) tego formularza.</t>
  </si>
  <si>
    <t>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t>
  </si>
  <si>
    <t>Komercyjni przewoźnicy lotniczy, obsługujący mniej niż 243 loty przez trzy kolejne czteromiesięczne okresy, lub obsługujący loty o całkowitej rocznej emisji poniżej 10 000 ton CO2 rocznie.</t>
  </si>
  <si>
    <t>Niekomercyjni przewoźnicy lotniczy, którzy emitują mniej niż 1 000 ton CO2 rocznie w ramach „pełnego zakresu” EU ETS.</t>
  </si>
  <si>
    <t>Należy zauważyć, że w ramach systemu EU ETS obowiązują uproszczone wymogi w zakresie monitorowania, raportowania i weryfikacji w przypadku podmiotów będących małymi emitentami. Formularz ten wskazuje, czy można korzystać z uproszczonych procedur (patrz rozdział 5 tego szablonu).</t>
  </si>
  <si>
    <t>Więcej informacji, w szczególności dotyczących „pełnego” i „ograniczonego” zakresu oraz uproszczonych procedur, można znaleźć w Dokumencie nr 2 z wytycznymi do rozporządzenia MMR „Ogólne wytyczne dla operatorów statków powietrznych”, który można pobrać pod:</t>
  </si>
  <si>
    <t>Operatorzy statków powietrznych podlegają pod mechanizm CORSIA i raportują danemu państwu członkowskiemu,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 .</t>
  </si>
  <si>
    <t>Wytyczne dla niniejszego formularza</t>
  </si>
  <si>
    <t>Zgodnie z aktem delegowanym wydawanym na podstawie art. 28c Dyrektywy 2003/87/WE wzór ten ma być również wykorzystywany do sprawozdawczości w ramach mechanizmu CORSIA.</t>
  </si>
  <si>
    <t>Artykuł 12 rozporządzenia MRR określa szczególne wymogi dotyczące treści i składania planu monitorowania oraz jego aktualizacji. Artykuł 12 określa znaczenie planu monitorowania w następujący sposób:</t>
  </si>
  <si>
    <t>Plan monitorowania obejmuje szczegółową, pełną i przejrzystą dokumentację metodyki monitorowania konkretnej instalacji lub operatora statków powietrznych i zawiera co najmniej elementy określone w Załączniku I.</t>
  </si>
  <si>
    <t>Ponadto art. 74 ust. 1 stanowi, że:</t>
  </si>
  <si>
    <t>Państwa członkowskie mogą wymagać od prowadzącego instalację i operatora statków powietrznych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t>
  </si>
  <si>
    <t>Niniejszy plik jest opracowanym przez Komisję Europejską wspomnianym formularzem do sporządzania planów monitorowania emisji z operacji lotniczych przez operatorów statków powietrznych i zawiera wymogi określone w Załączniku I oraz dodatkowe wymogi mające pomóc operatorowi statków powietrznych w wykazaniu zgodności z rozporządzeniem MRR. 
W określonych warunkach opisanych poniżej mógł on zostać w ograniczonym stopniu zmieniony przez właściwy organ państwa członkowskiego.</t>
  </si>
  <si>
    <t xml:space="preserve">Niniejszy formularz planu monitorowania odzwierciedla stanowisko służb Komisji w momencie publikacji. </t>
  </si>
  <si>
    <t>Jest to pomniejsza zamiana ostatecznej wersji niniejszego formularza datowanego na 16 stycznia 2019 r. i zatwierdzonego w pisemnej procedurze zakończonej przez Komitet ds. Zmian Klimatu podczas posiedzenia w dniu 11 Stycznia 2019 r. Data aktualizacji to 24 czerwca 2020 r.</t>
  </si>
  <si>
    <t>Wszystkie wytyczne Komisji dotyczące rozporządzenia w sprawie monitorowania i raportowania dostępne są pod adresem:</t>
  </si>
  <si>
    <t>W związku z tym wszystkie odniesienia do państw członkowskich w niniejszym formularzu należy interpretować jako obejmujące wszystkie 30 państw EOG. Do EOG należy 27 państw członkowskich UE, Islandia, Liechtenstein i Norwegia.</t>
  </si>
  <si>
    <t xml:space="preserve">System 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t>
  </si>
  <si>
    <t>Przed wypełnieniem niniejszego dokumentu należy wykonać następujące czynności:</t>
  </si>
  <si>
    <t>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t>
  </si>
  <si>
    <t>Jeżeli operator statków powietrznych nie figuruje na tej liście, nadal może podlegać raportowaniu w ramach mechanizmu CORSIA do państwa członkowskiego na podstawie kryteriów, o których mowa w pkt III (4) powyżej.</t>
  </si>
  <si>
    <t xml:space="preserve">Należy zidentyfikować właściwy organ odpowiedzialny za dany przypadek w tym administrującym państwie członkowskim (w państwie członkowskim może być więcej niż jeden właściwy organ). </t>
  </si>
  <si>
    <t>Należy sprawdzić na stronie internetowej właściwego organu lub skontaktować się z nim bezpośrednio w celu ustalenia, czy posiadana wersja formularza jest prawidłowa . Wersja formularza jest wyraźnie wskazana na stronie tytułowej niniejszego dokumentu.</t>
  </si>
  <si>
    <t>Niektóre państwa członkowskie mogą wymagać korzystania z innego systemu, np. formularza internetowego zamiast arkusza kalkulacyjnego. Proszę sprawdzić wymagania administrującego państwa członkowskiego. W takim przypadku właściwy organ udzieli dalszych informacji.</t>
  </si>
  <si>
    <t>Przed wypełnieniem formularza proszę uważnie przeczytać poniższe instrukcje.</t>
  </si>
  <si>
    <t>Niniejszy plan monitorowania należy przedłożyć właściwemu organowi pod adresem:</t>
  </si>
  <si>
    <t>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t>
  </si>
  <si>
    <t>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t>
  </si>
  <si>
    <t>Wszystkie zmiany planu monitorowania należy wprowadzać oraz rejestrować zgodnie z art. 16 rozporządzenia MRR.</t>
  </si>
  <si>
    <t>Jeżeli potrzebna jest pomoc w wypełnianiu planu monitorowania, należy skontaktować się z właściwym organem. Niektóre państwa członkowskie opracowały wytyczne, które mogą się okazać przydatne.</t>
  </si>
  <si>
    <r>
      <t xml:space="preserve">Oświadczenie o poufności: </t>
    </r>
    <r>
      <rPr>
        <sz val="10"/>
        <rFont val="Arial"/>
        <family val="2"/>
      </rPr>
      <t>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t>
    </r>
  </si>
  <si>
    <t>Żródła informacji:</t>
  </si>
  <si>
    <t>Strony internetowe UE:</t>
  </si>
  <si>
    <t>Przepisy prawa UE:</t>
  </si>
  <si>
    <t>EU ETS ogólnie:</t>
  </si>
  <si>
    <t xml:space="preserve">Monitorowanie i raportowanie w EU ETS: </t>
  </si>
  <si>
    <t>Inne strony internetowe:</t>
  </si>
  <si>
    <t>https://www.gov.pl/web/klimat; www.kobize.pl</t>
  </si>
  <si>
    <t>Pomoc techniczna:</t>
  </si>
  <si>
    <t>www.kobize.pl</t>
  </si>
  <si>
    <t>Sposób korzystania z formularza:</t>
  </si>
  <si>
    <t>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t>
  </si>
  <si>
    <t>Jeśli operator zobowiązany jest przedłożyć plan monitorowania emisji tylko dla celów mechanizmu CORSIA, ale nie na potrzeby systemu EU ETS, nie potrzebuje planu monitorowania tonokilometrów. W związku z tym plan monitorowania emisji musi zostać wypełniony całkowicie.</t>
  </si>
  <si>
    <t>Zaleca się przejrzenie najpierw całego dokumentu od początku do końca. Istnieje kilka funkcji, które przeprowadzą użytkownika przez cały formularz oraz zależą od wprowadzonych wcześniej danych, takich jak zmiana koloru komórek w przypadku, gdy wprowadzenie danych nie jest konieczne (zob. kody kolorów poniżej).</t>
  </si>
  <si>
    <t>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t>
  </si>
  <si>
    <t>Legenda kolorów i czcionek:</t>
  </si>
  <si>
    <t>Czarny tekst pogrubiony:</t>
  </si>
  <si>
    <t>Tekst ten pochodzi z formularza Komisji. Należy pozostawić go bez zmian.</t>
  </si>
  <si>
    <t>Mniejszy tekst kursywą:</t>
  </si>
  <si>
    <t>Tekst ten zawiera bardziej szczegółowe wyjaśnienia. Państwa członkowskie mogą dodawać dalsze wyjaśnienia w wersjach formularza dla poszczególnych państw członkowskich.</t>
  </si>
  <si>
    <t>Jasnożółte pola to pola do wprowadzania danych.</t>
  </si>
  <si>
    <t>Zielone pola ukazują automatycznie obliczone wyniki. Czerwony tekst pokazuje komunikaty o błędzie (brakujące dane itp.).</t>
  </si>
  <si>
    <t>Pola zakreskowane wskazują, że wprowadzenie danych w tym polu nie jest istotne z uwagi na dane, które zostały wprowadzone w innym polu.</t>
  </si>
  <si>
    <t>Pola szare są wypełniane przez państwa członkowskie przed opublikowaniem dostosowanych indywidualnie wersji formularza.</t>
  </si>
  <si>
    <t>Sekcje dodane do formularza EU ETS dotyczące informacji wymaganych dla mechanizmu CORSIA są oznaczone jasnoniebieską ramką.</t>
  </si>
  <si>
    <t>Tutaj znajduje się wykaz wytycznych danego państwa członkowskiego:</t>
  </si>
  <si>
    <t>A.Wersje planu monitorowania</t>
  </si>
  <si>
    <t>Wykaz wersji planu monitorowania</t>
  </si>
  <si>
    <t>Niniejszy arkusz służy do identyfikacji aktualnej wersji planu monitorowania. Każda wersja planu monitorowania powinna mieć niepowtarzalny numer wersji oraz datę referencyjną.</t>
  </si>
  <si>
    <t>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t>
  </si>
  <si>
    <t>Status planu monitorowania w dniu daty referencyjnej powinien zostać opisany w kolumnie „status” . Możliwe rodzaje statusów wersji to: „przekazany właściwemu organowi”, „zatwierdzony przez właściwy organ”, „projekt roboczy” itd.</t>
  </si>
  <si>
    <t>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t>
  </si>
  <si>
    <t>Numer wersji</t>
  </si>
  <si>
    <t>Data referencyjna</t>
  </si>
  <si>
    <t>Status w dniu daty referencyjnej</t>
  </si>
  <si>
    <t>Rozdziały, w których wprowadzono zmiany. 
Krótkie wyjaśnienie zmian.</t>
  </si>
  <si>
    <t>przekazana właściwemu organowi</t>
  </si>
  <si>
    <t>zatwierdzona przez właściwy organ</t>
  </si>
  <si>
    <t>odrzucona przez właściwy organ</t>
  </si>
  <si>
    <t>zwrócona z uwagami</t>
  </si>
  <si>
    <t>projekt roboczy</t>
  </si>
  <si>
    <t>W razie potrzeby proszę dodać dodatkowe wiersze</t>
  </si>
  <si>
    <t>&lt;&lt;&lt;Proszę kliknąć tutaj, aby przejść do kolejnego punktu &gt;&gt;&gt;</t>
  </si>
  <si>
    <t>IDENTYFIKACJA OPERATORA STATKU POWIETRZNEGO I OPIS DZIAŁAŃ</t>
  </si>
  <si>
    <t>Identyfikacja operatora statku powietrznego</t>
  </si>
  <si>
    <t>Proszę wprowadzić nazwę operatora statku powietrznego:</t>
  </si>
  <si>
    <t>Jest to nazwa osoby prawnej prowadzącej działania lotnicze określone w załączniku I do dyrektywy EU ETS.</t>
  </si>
  <si>
    <t>Niepowtarzalny identyfikator zgodnie z wykazem operatorów statków powietrznych Komisji:</t>
  </si>
  <si>
    <t>Identyfikator ten znajduje się w publikowanym przez Komisję wykazie zgodnie z art. 18a ust. 3 dyrektywy EU ETS. Operatorzy statków powietrznych, którzy nie podlegają systemowi EU ETS, proszeni są o skontaktowanie się z odpowiednim organem celem otrzymania niepowtarzalnego numeru identyfikacyjnego. Odpowiedni organ może poprosić o pozostawienie tego pola pustym.</t>
  </si>
  <si>
    <t>Proszę wybrać podstawowy plan monitorowania:</t>
  </si>
  <si>
    <t>Plan monitorowania wielkości emisji rocznych</t>
  </si>
  <si>
    <t>Plan monitorowania danych dotyczących tonokilometrów</t>
  </si>
  <si>
    <t>nd.</t>
  </si>
  <si>
    <t>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t>
  </si>
  <si>
    <t>Czy ten plan monitorowania jest nowy, czy zaktualizowany?</t>
  </si>
  <si>
    <r>
      <t>Uwaga:</t>
    </r>
    <r>
      <rPr>
        <i/>
        <sz val="8"/>
        <color indexed="62"/>
        <rFont val="Arial"/>
        <family val="2"/>
      </rPr>
      <t xml:space="preserve">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t>
    </r>
  </si>
  <si>
    <t>Nowy plan monitorowania</t>
  </si>
  <si>
    <t>Zaktualizowany plan monitorowania</t>
  </si>
  <si>
    <t>Aktualny numer wersji planu monitorowania</t>
  </si>
  <si>
    <t>Uwaga: Numer ten będzie również podany na stronie tytułowej niniejszego dokumentu. Powinien zgadzać się z wpisem w pkt 1.</t>
  </si>
  <si>
    <t>&lt;&lt;&lt;Jeżeli w pkt 2(c) wybrany został plan monitorowania tonokilometrów, należy kliknąć tutaj, aby przejść do pkt 3a &gt;&gt;&gt;</t>
  </si>
  <si>
    <t>Proszę również wprowadzić nazwę operatora statku powietrznego umieszczoną w wykazie operatorów statków powietrznych Komisji, jeżeli jest ona inna niż nazwa wprowadzona w pkt 2(a).</t>
  </si>
  <si>
    <t>Proszę wprowadzić niepowtarzalny oznacznik ICAO używany jako znak wywoławczy do celów kontroli ruchu lotniczego (ATC), jeżeli jest on dostępny:</t>
  </si>
  <si>
    <t>Oznacznik ICAO jest podany w polu 7 planu lotu ICAO (z wyłączeniem oznaczenia lotu) zgodnie z dokumentem ICAO 8585. Jeżeli w planach lotu oznacznik ICAO nie jest określany, należy wybrać pozycję „nd.” z listy rozwijanej i przejść do pola 2(g).</t>
  </si>
  <si>
    <t>Jeżeli niepowtarzalny oznacznik ICAO do celów ATC nie jest dostępny, proszę podać znaki rejestracyjne statku powietrznego wykorzystywane w znaku wywoławczym do celów ATC dla eksploatowanego statku powietrznego.</t>
  </si>
  <si>
    <t>Jeżeli niepowtarzalny oznacznik ICAO nie jest dostępny, należy wprowadzić znaki rozpoznawcze do celów ATC (numery boczne) wpisane w polu 7 planu lotów dla wszystkich eksploatowanych statków powietrznych.</t>
  </si>
  <si>
    <t>Nr</t>
  </si>
  <si>
    <t>Znak rejestracyjny</t>
  </si>
  <si>
    <t>Jeżeli lista statków powietrznych przekracza 30 znaków rejestracyjnych, proszę wpisać pozostałe znaki rozdzielone średnikiem (";") w tym miejscu.</t>
  </si>
  <si>
    <t>Jeśli dotyczy, proszę wpisać administrujące państwo członkowskie operatora statku powietrznego.</t>
  </si>
  <si>
    <t>Właściwy organ dla systemu EU ETS w tym państwie członkowskim:</t>
  </si>
  <si>
    <t>Właściwy organ dla mechanizmu CORSIA w tym państwie członkowskim:</t>
  </si>
  <si>
    <t>Jeżeli właściwy organ jest taki sam jak punkcie (i), lub jeżeli operator statków powietrznych nie podlega mechanizmowi CORSIA w tym państwie członkowskim, pole to może pozostać niewypełnione.</t>
  </si>
  <si>
    <t>Zgodnie z art. 18a dyrektywy.</t>
  </si>
  <si>
    <t>W niektórych państwach członkowskich istnieje więcej niż jeden właściwy organ zajmujący się EU ETS dla operatorów statków powietrznych. Proszę wprowadzić nazwę właściwego organu, jeżeli dotyczy. W przeciwnym wypadku proszę wybrać „nd.”.</t>
  </si>
  <si>
    <t>Proszę wybrać</t>
  </si>
  <si>
    <t>Belgia</t>
  </si>
  <si>
    <t>Bułgaria</t>
  </si>
  <si>
    <t>Chorwacja</t>
  </si>
  <si>
    <t>Cypr</t>
  </si>
  <si>
    <t>Dania</t>
  </si>
  <si>
    <t>Finlandia</t>
  </si>
  <si>
    <t>Francja</t>
  </si>
  <si>
    <t>Niemcy</t>
  </si>
  <si>
    <t>Grecja</t>
  </si>
  <si>
    <t>Węgry</t>
  </si>
  <si>
    <t xml:space="preserve">Islandia </t>
  </si>
  <si>
    <t>Irlandia</t>
  </si>
  <si>
    <t>Włochy</t>
  </si>
  <si>
    <t>Łotwa</t>
  </si>
  <si>
    <t>Litwa</t>
  </si>
  <si>
    <t>Luksemburg</t>
  </si>
  <si>
    <t xml:space="preserve">Norwegia </t>
  </si>
  <si>
    <t>Portugalia</t>
  </si>
  <si>
    <t>Rumunia</t>
  </si>
  <si>
    <t>Słowacja</t>
  </si>
  <si>
    <t>Słowenia</t>
  </si>
  <si>
    <t>Hiszpania</t>
  </si>
  <si>
    <t>Szwecja</t>
  </si>
  <si>
    <t>Zjednoczone Królestwo</t>
  </si>
  <si>
    <t>Czechy</t>
  </si>
  <si>
    <t>Agencja Środowiska</t>
  </si>
  <si>
    <t>Urząd Lotnictwa Cywilnego</t>
  </si>
  <si>
    <t>Ministerstwo Transportu</t>
  </si>
  <si>
    <t>Proszę wprowadzić numer certyfikatu przewoźnika lotniczego (AOC) i organ wydający oraz numer koncesji wydanej przez państwo członkowskie, o ile są dostępne:</t>
  </si>
  <si>
    <t>Cert. Przewoźnika Lotniczego:</t>
  </si>
  <si>
    <t>Organ wydający AOC:</t>
  </si>
  <si>
    <t>Koncesja:</t>
  </si>
  <si>
    <t>Organ wydający:</t>
  </si>
  <si>
    <t>Adres, wiersz 1</t>
  </si>
  <si>
    <t>Adres, wiersz 2</t>
  </si>
  <si>
    <t>Miejscowość</t>
  </si>
  <si>
    <t>Województwo</t>
  </si>
  <si>
    <t>Kod pocztowy</t>
  </si>
  <si>
    <t>Kraj</t>
  </si>
  <si>
    <t>Adres e-mail</t>
  </si>
  <si>
    <t>Polska - Urząd Lotnictwa Cywilnego</t>
  </si>
  <si>
    <t>Odpowiednio, zgodnie z paragrafem 1.2 dokumentów SARPs, operator statku powietrznego zostaje przypisany do określonego kraju zgodnie z jego oznacznikiem ICAO, lub do kraju, który wydał mu licencję AOC, lub zgodnie z miejscem jego prawnej rejestracji.</t>
  </si>
  <si>
    <t>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t>
  </si>
  <si>
    <t>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do zatwierdzenia planu monitorowania.</t>
  </si>
  <si>
    <t xml:space="preserve">Uwaga: 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 </t>
  </si>
  <si>
    <t>Proszę potwierdzić, że ten plan monitorowania będzie miał zastosowanie w ramach mechanizmu CORSIA:</t>
  </si>
  <si>
    <t>Uwaga: Jeżeli w tym punkcie wybrano "Prawda", proszę wybrać "Plan monitorowania emisji rocznych" punkcie 2(c).</t>
  </si>
  <si>
    <t>Czy jesteś zobowiązany do uczestnictwa w mechanizmie CORSIA w innym kraju?</t>
  </si>
  <si>
    <t>Proszę wskazać w jakim innym kraju będzie prowadzone raportowanie w ramach mechanizmu CORSIA:</t>
  </si>
  <si>
    <t>Niektórzy operatorzy mają zobowiązania tylko w ramach mechanizmu CORSIA, tzn. nie uczestniczą w systemie EU ETS. Jeżeli ten plan opracowano wyłącznie na potrzeby mechanizmu CORSIA, proszę potwierdzić, że to jest taki przypadek.</t>
  </si>
  <si>
    <t>Proszę wprowadzić adres operatora statków powietrznych, łącznie z kodem pocztowym i krajem:</t>
  </si>
  <si>
    <t>Proszę wprowadzić adres kontaktowy operatora statków powietrznych (łącznie z kodem pocztowym) w administrującym państwie członkowskim, jeżeli jest inny niż ten podany w pkt (p) powyżej i jeżeli taki adres istnieje:</t>
  </si>
  <si>
    <t>Proszę podać szczegóły dotyczące struktury własnościowej przedsiębiorstwa oraz określić, czy posiada ono spółki zależne lub spółki dominujące</t>
  </si>
  <si>
    <t>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t>
  </si>
  <si>
    <t>Operator określa, czy należy do komercyjnych czy niekomercyjnych przewoźników lotniczych, czy obsługuje loty regularne, nieregularne, czy oba te rodzaje lotów oraz czy zakres jego działalności obejmuje jedynie kraje EOG, czy również kraje spoza EOG.</t>
  </si>
  <si>
    <t>Status operatora</t>
  </si>
  <si>
    <t>Regularność lotów</t>
  </si>
  <si>
    <t>Zakres działalności</t>
  </si>
  <si>
    <t>W razie potrzeby proszę przedstawić bardziej szczegółowy opis działań.</t>
  </si>
  <si>
    <t>Jeżeli pomimo powyższych instrukcji operator statku powietrznego zechce skorzystać z możliwości oferowanych przez mechanizm CORSIA, poniżej należy zamieścić właściwe wyjaśnienia. Proszę jasno wskazać nazwy spółek zależnych, które również wykonują międzynarodowe operacje lotnicze oraz wybrać sposób zarządzania identyfikacją statku powietrznego w odniesieniu do lotów międzynarodowych. W stosownych przypadkach proszę załączyć dodatkowe wyjaśnienia do planu monitorowania wielkości emisji.</t>
  </si>
  <si>
    <t>Uwaga 2: Przepisy mechanizmu CORSIA wymagają aby emisje bazowe (okres 2019-2020) były oddzielnie przypisane do każdego zależnego operatora statków powietrznych. W związku z tym, jeżeli operator statku powietrznego chce skorzystać z tego rozwiązania, musi przedstawić jasną procedurę dotyczącą właściwego podziały danych.</t>
  </si>
  <si>
    <t>Na potrzeby mechanizmu CORSIA dozwolone jest, aby operator statku powietrznego w relacji spółka matka-spółka zależna był uważany za oddzielnego operatora statków powietrznych. Mając na uwadze, że nie jest to dozwlone w ramach systemu EU ETS, zaleca się nie stosować tej opcji dla uproszczenia procedur administracyjnych.</t>
  </si>
  <si>
    <t>Należy zwrócić uwagę na fakt, że administrujące państwo członkowskie może zażądać dodatkowych informacji o adresach kontaktowych i strukturze przedsiębiorstwa (zob. arkusz „Dalsze informacje dotyczące poszczególnych państw członkowskich”).</t>
  </si>
  <si>
    <t>Opis działań operatora statku powietrznego, objętych załącznikiem I do dyrektywy EU ETS i mechanizmem CORSIA</t>
  </si>
  <si>
    <t>Komercyjny</t>
  </si>
  <si>
    <t>Niekomercyjny</t>
  </si>
  <si>
    <t>Loty rozkładowe</t>
  </si>
  <si>
    <t>Komercyjni przewoźnicy lotniczy: Do niniejszego planu monitorowania proszę dołączyć jako dowód egzemplarz załącznika I AOC operatora.</t>
  </si>
  <si>
    <t>Loty wyłącznie w EOG</t>
  </si>
  <si>
    <t>Loty wewnątrz i poza EOG</t>
  </si>
  <si>
    <t xml:space="preserve"> Dane teleadresowe i adres do doręczeń</t>
  </si>
  <si>
    <t>Proszę podać osobę, z którą można będzie się kontaktować w sprawie niniejszego planu monitorowania.</t>
  </si>
  <si>
    <t>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t>
  </si>
  <si>
    <t>Tytuł:</t>
  </si>
  <si>
    <t>Imię:</t>
  </si>
  <si>
    <t>Nazwisko:</t>
  </si>
  <si>
    <t>Nazwa stanowiska:</t>
  </si>
  <si>
    <t>Nazwa organizacji (jeżeli działa w imieniu operatora statku powietrznego):</t>
  </si>
  <si>
    <t>Numer telefonu:</t>
  </si>
  <si>
    <t>Adres e-mail:</t>
  </si>
  <si>
    <t>&lt;&lt;&lt;Jeżeli w pkt 2(c) wybrany został plan monitorowania tonokilometrów, należy kliknąć tutaj, aby przejść do pkt 4 &gt;&gt;&gt;</t>
  </si>
  <si>
    <t>Kapitan</t>
  </si>
  <si>
    <t>Pan</t>
  </si>
  <si>
    <t>Pani</t>
  </si>
  <si>
    <t>Proszę wprowadzić adres do odbioru korespondencji</t>
  </si>
  <si>
    <t>Należy podać adres korespondencyjny do odbioru korespondencji lub innych dokumentów na mocy unijnego systemu handlu uprawnieniami do emisji gazów cieplarnianych lub w związku z nim. W stosownych przypadkach proszę podać adres poczty elektronicznej oraz adres pocztowy w administrującym państwie członkowskim.</t>
  </si>
  <si>
    <t>Adres, wiersz 1:</t>
  </si>
  <si>
    <t>Adres, wiersz 2:</t>
  </si>
  <si>
    <t>Miejscowość:</t>
  </si>
  <si>
    <t>Województwo:</t>
  </si>
  <si>
    <t>Kod pocztowy:</t>
  </si>
  <si>
    <t>Kraj:</t>
  </si>
  <si>
    <t>Przedstawiciel prawny operatora statku powietrznego</t>
  </si>
  <si>
    <t>W stosownym przypadku, proszę podać dane kontaktowe przedstawiciela, który jest odpowiedzialny prawnie za operatora statku powietrznego w zakresie realizacji wymogów w ramach systemu EU ETS lub mechanizmu CORSIA.</t>
  </si>
  <si>
    <t>&lt;&lt;&lt; Proszę kliknąć tutaj, aby przejść do kolejnego punktu &gt;&gt;&gt;</t>
  </si>
  <si>
    <t>ŹRÓDŁA EMISJI i CHARAKTERYSTYKA FLOTY</t>
  </si>
  <si>
    <t>Działalność operatora</t>
  </si>
  <si>
    <t>W pkt 2(c) wybrano:</t>
  </si>
  <si>
    <t>Proszę przedstawić wykaz typów statków powietrznych eksploatowanych w czasie składania niniejszego planu monitorowania.</t>
  </si>
  <si>
    <t>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 (tzn. "pełny zakres" systemu EU ETS).</t>
  </si>
  <si>
    <t>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t>
  </si>
  <si>
    <t>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t>
  </si>
  <si>
    <t>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t>
  </si>
  <si>
    <t>Data złożenia planu monitorowania:</t>
  </si>
  <si>
    <t>Ogólny typ statku powietrznego 
(oznacznik typu statku powietrznego ICAO)</t>
  </si>
  <si>
    <t>Podtyp (wprowadzenie danych opcjonalne)</t>
  </si>
  <si>
    <t>Liczba statków powietrznych eksploatowanych w czasie złożenia dokumentu</t>
  </si>
  <si>
    <t>Naftowe paliwo lotnicze
(Jet A1 lub Jet A)</t>
  </si>
  <si>
    <t>Paliwo do silników odrzutowych
(Jet B)</t>
  </si>
  <si>
    <t>Benzyna lotnicza (AvGas)</t>
  </si>
  <si>
    <t>Biopaliwo</t>
  </si>
  <si>
    <t>Inne paliwo alternatywne</t>
  </si>
  <si>
    <t>Wykaz należy przedstawić jako osobny arkusz wyłącznie w przypadku bardzo dużej floty.</t>
  </si>
  <si>
    <t>Proszę przedstawić orientacyjny wykaz dodatkowych typów statków powietrznych, które prawdopodobnie będą używane.</t>
  </si>
  <si>
    <t>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t>
  </si>
  <si>
    <t>Proszę przedstawić wykaz dodatkowych typów statków powietrznych eksploatowanych w czasie składania niniejszego planu monitorowania, które wykonują loty międzynarodowe kwalifikujące się do zakresu mechanizmu CORSIA.</t>
  </si>
  <si>
    <t>Proszę wymienić wyłącznie samoloty nieuwzględnione w punkcie (a) powyżej.</t>
  </si>
  <si>
    <t>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t>
  </si>
  <si>
    <t>Proszę przedstawić orientacyjny wykaz dodatkowych typów statków powietrznych, które prawdopodobnie będą wykonywać loty międzynarodowe kwalifikujące się do zakresu mechanizmu CORSIA.</t>
  </si>
  <si>
    <t>Proszę wymienić wyłącznie samoloty nieuwzględnione w punktach (a) do (c) powyżej.</t>
  </si>
  <si>
    <t>&lt;&lt;&lt; Jeżeli w punkcie 2(c) wybrany został plan monitorowania tonokilometrów, należy kliknąć tutaj, aby przejść do pkt 4(i). &gt;&gt;&gt;</t>
  </si>
  <si>
    <t xml:space="preserve">
Szacowana liczba statków powietrznych, jakie będą eksploatowane</t>
  </si>
  <si>
    <t>Proszę podać szczegółowe informacje dotyczące systemów, procedur i obowiązków wykorzystywanych do określenia kompletności wykazu źródeł emisji (używanych statków powietrznych) w monitorowanym roku.</t>
  </si>
  <si>
    <t>Pozycje podane poniżej powinny zagwarantować kompletność monitorowania i raportowania w odniesieniu do wielkości emisji dla wszystkich statków powietrznych używanych w monitorowanym roku, łącznie ze statkami posiadanymi, a także dzierżawionymi. Procedura powinna również zapewnić skuteczne śledzenie zmian rodzaju paliwa.</t>
  </si>
  <si>
    <t>Proszę podać szczegółowe informacje dotyczące obowiązujących systemów mających na celu prowadzenie aktualizowanego szczegółowego wykazu lotów obsługiwanych w okresie monitorowania, które zostały włączone do EU ETS i/lub mechanizmu CORSIA lub zostały z nich wyłączone, oraz obowiązujących procedur mających na celu zagwarantowanie kompletności danych i uniknięcie ich powielania.</t>
  </si>
  <si>
    <t>Nazwa procedury</t>
  </si>
  <si>
    <t>Odniesienie do procedury</t>
  </si>
  <si>
    <t>Krótki opis procedury</t>
  </si>
  <si>
    <t>Stanowisko lub departament odpowiedzialny za zarządzanie danymi</t>
  </si>
  <si>
    <t>Miejsce przechowywania danych</t>
  </si>
  <si>
    <t>Nazwa stosowanego systemu (jeżeli dotyczy)</t>
  </si>
  <si>
    <t>Proszę podać szczegółowe informacje dotyczące procedur wykorzystywanych do monitorowania kompletności wykazu lotów prowadzonych pod niepowtarzalnym oznacznikiem dla pary lotnisk.</t>
  </si>
  <si>
    <t>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t>
  </si>
  <si>
    <t>Proszę podać szczegółowe informacje dotyczące procedur stosowanych do określania, czy loty objęte są zakresem załącznika I do dyrektywy i/lub mechanizmem CORSIA, zapewniających kompletność i pozwalających uniknąć podwójnego naliczania.</t>
  </si>
  <si>
    <t>Zaleca się uwzględnienie w tej procedurze kroków, które umożliwiają rozróżnienie lotów wewnątrz EOG („ograniczony zakres”) i lotów objętych „pełnym zakresem” systemu EU ETS. Więcej informacji można znaleźć w Dokumencie 2 z wytycznymi dotyczącymi MRR „Rozporządzenie w sprawie monitorowania i raportowania - Ogólne wytyczne dla operatorów statków powietrznych”. Dokument ten można znaleźć pod adresem:</t>
  </si>
  <si>
    <t>Różnice w zakresie systemu EU ETS i mechanizmu CORSIA można znaleźć w arkuszu „Wytyczne i warunki” niniejszego formularza oraz odpowiednich materiałach informacyjnych.</t>
  </si>
  <si>
    <t>Sekcja ta musi zostać wypełniona tylko w przypadku, gdy procedura opisana w punkcie (g) nie zawiera wymaganych etapów oceny. Proszę zauważyć, że są loty, które mogą być objęte zarówno systemem EU ETS  i mechanizmem CORSIA. Zaleca się włączenie w tej procedurze odpowiednich etapów oceny w celu identyfikacji tych lotów.</t>
  </si>
  <si>
    <t>Należy zachować szczególną ostrożność, aby zapewnić, że procedura ta prowadzi do rozróżnienia pomiędzy lotami wymagającymi kompensacji, jak opisano w Załączniku 16, Tom IV, Część II rozdziału 3, 3.1., a innymi lotami, w okresie od 1 stycznia 2021 r.</t>
  </si>
  <si>
    <t>Proszę opisać procedurę określania, czy loty podlegają pod mechanizm CORSIA, zapewniając kompletność i unikając podwójnego liczenia.</t>
  </si>
  <si>
    <t>W tym celu procedura musi obejmować regularne sprawdzanie elementu implementacyjnego CORSIA "CORSIA States for Chapter 3 State Pair".</t>
  </si>
  <si>
    <t>Liczba ta powinna uwzględniać wyłącznie loty, które są objęte EU ETS.</t>
  </si>
  <si>
    <r>
      <t>tony CO</t>
    </r>
    <r>
      <rPr>
        <b/>
        <vertAlign val="subscript"/>
        <sz val="8"/>
        <rFont val="Arial"/>
        <family val="2"/>
      </rPr>
      <t>2</t>
    </r>
  </si>
  <si>
    <t>Liczba ta powinna uwzględniać wyłącznie loty, które są objęte EU ETS (pełen zakres).</t>
  </si>
  <si>
    <t>Proszę przedstawić szacowaną lub przewidywaną całkowitą wielkość rocznych emisji CO2 pochodzącą z paliw kopalnych wykorzystywanych w działalnościach objętych załącznikiem I.</t>
  </si>
  <si>
    <t>Liczba ta powinna uwzględniać wyłącznie loty, które są objęte EU ETS (ograniczony zakres).</t>
  </si>
  <si>
    <t>Proszę przedstawić szacowaną lub przewidywaną całkowitą wielkość rocznych emisji CO2 pochodzącą z paliw kopalnych wykorzystywanych w lotach wykonywanych wyłącznie wewnątrz EOG.</t>
  </si>
  <si>
    <t>Wartość ta powinna obejmować wszystkie loty międzynarodowe, które wchodzą w zakres CORSIA. W tym przypadku uwzględnia się również loty objęte CORSIA, które są również objęte systemem EU ETS, wśród których loty odlatujące i przybywające do różnych państw EOG również zostaną uwzględnione.</t>
  </si>
  <si>
    <t>Proszę przedstawić szacowaną/przewidywaną całkowitą wielkość emisji CO2 z paliw kopalnych z lotów międzynarodowych objętych CORSIA.</t>
  </si>
  <si>
    <t>Kwalifikowalność do uproszczonych procedur w ramach systemu EU ETS</t>
  </si>
  <si>
    <t>Uwaga: Ten podrozdział dotyczy wyłącznie uproszczonego podejścia w ramach systemu EU ETS.</t>
  </si>
  <si>
    <t>Jeżeli operator statków powietrznych zamierza korzystać z uproszczonego monitorowania przy wykorzystaniu narzędzia do szacowania emisji z lotów objętych mechanizmem CORSIA, proszony jest o wypełnienie rozdziału 6 poniżej.</t>
  </si>
  <si>
    <t>Proszę określić, czy operator obsługuje mniej niż 243 loty w każdym z trzech kolejnych czteromiesięcznych okresów; lub czy operator obsługuje loty o całkowitej rocznej emisji CO2 pochodzącej z paliw kopalnych wynoszącej mniej niż 25 000 ton rocznie?</t>
  </si>
  <si>
    <t>Proszę zauważyć, że to kryterium odnosi się do "pełnego zakresu" operacji lotniczych objętych systemem EU ETS.</t>
  </si>
  <si>
    <t>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„obliczenia uproszczone” zamiast arkusza „obliczenia”.</t>
  </si>
  <si>
    <t>Proszę potwierdzić, czy całkowita emisja roczna CO2 z paliw kopalnych z wykonywanych lotów jest niższa niż 25 000 ton rocznie (pełny zakres) lub niższa niż 3 000 ton rocznie (ograniczony zakres)?</t>
  </si>
  <si>
    <t>Jeśli działalność lotnicza prowadzona jest poniżej jednego z tych progów, operator kwalifikuje się do jeszcze bardziej uproszczonego podejścia do monitorowania, raportowania i weryfikacji, zgodnie z art. 28a ust. 6 dyrektywy EU ETS (zob. poniżej pkt 5 lit. d).</t>
  </si>
  <si>
    <t>&lt;&lt;&lt; Jeżeli wybrano "Fałsz" dla obu punktów (a) and (b), proszę przejść bezpośrednio do rozdziału 6. &gt;&gt;&gt;</t>
  </si>
  <si>
    <t>Jeżeli w odpowiedzi na punkt 5(b) wybrano "Prawda", czy operator potwierdza zamiar wykorzystania uproszczonych procedur określonych w art. 28a ust. 6 Dyrektywy 2003/87/WE?</t>
  </si>
  <si>
    <t>Jeżeli w odpowiedzi na punkt 5(a) wybrano "Prawda", czy operator potwierdza zamiar wykorzystania uproszczonych procedur w celu oszacowania zużycia paliwa?</t>
  </si>
  <si>
    <t>Jeśli operator statków powietrznych uważany jest za podmiot o niskiej emisji, ponieważ emituje mniej niż 25 000 t CO2 rocznie lub jeśli emituje mniej niż 3 000 t CO2 rocznie, i jeśli zdecyduje się na pełne sporządzenie rocznego raportu na temat wielkości emisji za pomocą narzędzia Eurocontrol "Small Emitter Tool"(SET) wypełnionego przez Eurocontrol danymi z EU ETS Support Facility(ETS-SF), może w takim przypadku przedłożyć ten raport bez weryfikacji, ponieważ taki raport jest uważany za zweryfikowany (art. 28a ust. 6 Dyrektywy EU ETS).</t>
  </si>
  <si>
    <t>Jeżeli w odpowiedzi na punkt (c) lub (d) wybrano "Prawda", proszę przedstawić informacje wskazujące kwalifikowalność operatora statków powietrznych do wykorzystania procedur uproszczonych.</t>
  </si>
  <si>
    <t>Proszę przedstawić odpowiednie informacje, aby potwierdzić fakt, że operator statków powietrznych wykonuje mniej niż 243 loty w każdym z trzech kolejnych czteromiesięcznych okresów lub roczne emisje operatora są niższe niż 25 000 ton CO2 (pełny zakres) lub niższe niż 3 000 ton CO2 na rok (ograniczony zakres). W razie potrzeby proszę załączyć dodatkowe dokumenty (patrz rozdział 15).</t>
  </si>
  <si>
    <t>&lt;&lt;&lt; Proszę kliknąć tutaj, aby przejść do rozdziału 10 "Obliczenia uproszczone" &gt;&gt;&gt;</t>
  </si>
  <si>
    <t>&lt;&lt;&lt; Jeżeli operator statków powietrznych nie kwalifikuje się lub nie zamierza wykorzystywać narzędzia dla małych podmiotów, proszę przejść do rozdziału 7, chyba że istnieje potrzeba wprowadzenia danych w rozdziale 6 związanych z CORSIA. &gt;&gt;&gt;</t>
  </si>
  <si>
    <t>Informacje dodatkowe nt. metod CORSIA oraz wykorzystania narzędzia do szacowania emisji</t>
  </si>
  <si>
    <t>Jeżeli operator statków powietrznych zamierza wykorzystywać ten plan monitorowania również na potrzeby monitorowania lotów nieobjętych systemem EU ETS, ale objętych mechanizmem CORSIA, wymagane jest aby określił, z których metod monitorowania będzie korzystał.</t>
  </si>
  <si>
    <t>Zgodnie z SARPs dla implementacji mechanizmu CORSIA, oraz w zależności od rzędu wielkości emisji, operator statków powietrznych może zastosować zarówno Metodę Monitorowania Zużycia Paliwa lub narzędzie do szacowania emisji.</t>
  </si>
  <si>
    <t>W celu uniknięcia ograniczeń administracyjnych oraz minimalizacji ryzyka wystąpienia błędów i luk w danych, wysoce zalecane jest zastosowanie tej samej metody dla wystkich lotów objętych mechanizmem CORSIA jak i lotów objętych systemem EU ETS.</t>
  </si>
  <si>
    <t>W przypadku wyboru Metody Monitorowania Zużycia Paliwa zaleca się zawarcie w rozdziałach 4 i 7 odpowiednich informacji dotyczących lotów międzynarodowych spoza UE ETS.</t>
  </si>
  <si>
    <t>Potwierdzenie stosowania metod monitowania w ramach mechanizmu CORSIA w okresie 2019 - 2020</t>
  </si>
  <si>
    <t>Można wybrać narzędzie do szacowania emisji lub metodę zużycia paliwa zgodnie z opisem w rozdziale 6 tego planu monitorowania.</t>
  </si>
  <si>
    <t>Wybrana metoda:</t>
  </si>
  <si>
    <t>Narzędzie do szacowania emisji</t>
  </si>
  <si>
    <t>Metoda zużycia paliwa</t>
  </si>
  <si>
    <t>Kombinacja obu metod</t>
  </si>
  <si>
    <t>Potwierdzenie stosowania metod monitorowania w ramach mechanizmu CORSIA dla okresu rozpoczynającego się od 2021 roku</t>
  </si>
  <si>
    <t>Jako trzecią opcję, operator może wybrać kombinację obu metod, tzn. metodę zużycia paliwa dla lotów międzynarodowych będących przedmiotem wymogu kompensacji, i narzędzie do sacowania emisji dla pozostałych lotów międzynarodowych.</t>
  </si>
  <si>
    <t>&lt;&lt;&lt; Jeżeli operator nie kwalifikuje się lub nie zamierza korzystać z narzędzi dla małych podmiotów, proszę przejść do rozdziału 7. &gt;&gt;&gt;</t>
  </si>
  <si>
    <t xml:space="preserve">OBLICZANIE EMISJI CO2 </t>
  </si>
  <si>
    <t>&lt;&lt;&lt; Proszę przejść do rozdziału 10 w przypadku kwalifikowalności do obliczeń uproszczonych &gt;&gt;&gt;</t>
  </si>
  <si>
    <t>Proszę określić metodykę stosowaną do mierzenia zużycia paliwa dla każdego typu statku powietrznego.</t>
  </si>
  <si>
    <t>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 i 4(b).</t>
  </si>
  <si>
    <t>Metoda A</t>
  </si>
  <si>
    <t>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t>
  </si>
  <si>
    <t>Metoda B</t>
  </si>
  <si>
    <t>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t>
  </si>
  <si>
    <t>Typy statków powietrznych z pkt 4(a)</t>
  </si>
  <si>
    <t>Typy statków powietrznych z pkt 4(b)</t>
  </si>
  <si>
    <t>Ogólny typ (oznacznik typu statku powietrznego ICAO) i podtyp statku powietrznego</t>
  </si>
  <si>
    <t>Metoda (A/B)</t>
  </si>
  <si>
    <t>Metody przesyłania, przechowywania i odzyskiwania danych</t>
  </si>
  <si>
    <r>
      <t xml:space="preserve">Jeżeli wybrana metodyka (metoda A lub metoda B) nie jest stosowana </t>
    </r>
    <r>
      <rPr>
        <b/>
        <u val="single"/>
        <sz val="10"/>
        <rFont val="Arial"/>
        <family val="2"/>
      </rPr>
      <t>w przypadku wszystkich</t>
    </r>
    <r>
      <rPr>
        <b/>
        <sz val="10"/>
        <rFont val="Arial"/>
        <family val="2"/>
      </rPr>
      <t xml:space="preserve"> typów statków powietrznych, w poniższym polu należy podać uzasadnienie takiego podejścia.</t>
    </r>
  </si>
  <si>
    <t>Źródło danych stosowane do określania ilości paliwa, o jaką uzupełniany jest zapas paliwa</t>
  </si>
  <si>
    <t>Rzeczywista gęstość w zbiornikach statku powietrznego</t>
  </si>
  <si>
    <t>Gęstość rzeczywista uzupełnianego paliwa</t>
  </si>
  <si>
    <t>Wartość standardowa (0,8 kg/litr)</t>
  </si>
  <si>
    <t>Zgodnie z pomiarem dostawcy paliwa</t>
  </si>
  <si>
    <t>Pokładowe przyrządy pomiarowe</t>
  </si>
  <si>
    <t>Uzyskano od dostawcy paliwa (kwity dostaw lub faktury)</t>
  </si>
  <si>
    <t>Zapisano w dokumentacji masy i wyważenia</t>
  </si>
  <si>
    <t>Zapisano w dzienniku technicznym statku powietrznego</t>
  </si>
  <si>
    <t>Przesyłane w formie elektronicznej ze statku powietrznego do operatora statku powietrznego</t>
  </si>
  <si>
    <t>Następnie wzory podane w rzędzie C muszą zostać poprawione w celu wskazania właściwego typu statku powietrznego w pkt 4(a) i 4(b).</t>
  </si>
  <si>
    <t>Proszę podać szczegółowe informacje dotyczące procedury, która zostanie zastosowana w celu określenia metodyki monitorowania dla dodatkowych typów statków powietrznych.</t>
  </si>
  <si>
    <t>O ile niniejszy plan monitorowania określa ogólnie metodykę monitorowania dla statków powietrznych, które w czasie składania planu monitorowania właściwemu organowi znajdują się już we flocie operatora [zob. punkt 4(a) i 4(b)], konieczna jest określona procedura w celu zagwarantowania, że wszelkie dodatkowe statki powietrzne, których eksploatację przewiduje się, (np. wymienione w punkcie 4(c) i 4(d)), również będą prawidłowo monitorowane. Pozycje określone poniżej powinny zapewnić określenie metodyki monitorowania dla każdego typu eksploatowanego statku powietrznego.</t>
  </si>
  <si>
    <t>Nazwa wykorzystywanego systemu (jeżeli dotyczy)</t>
  </si>
  <si>
    <t>Poniższą tabelę proszę uzupełnić informacjami dotyczącymi systemów i procedur monitorowania zużycia paliwa na jeden lot zarówno w posiadanych, jak i dzierżawionych statkach powietrznych.</t>
  </si>
  <si>
    <t>Procedura musi zawierać źrółą danych, które będą wykorzystywane, czas odczytywania urządzeń pomiarowych paliwa w zbiornikach, opis przyrządów pomiarowych, jeżeli dotyczy, oraz procedury rejestrowania, odzyskiwania, przesyłania i przechowywania informacji.</t>
  </si>
  <si>
    <t>Proszę określić podstawową metodę pomiaru gęstości stosowaną w odniesieniu do uzupełnianego paliwa oraz paliwa w zbiornikach dla każdego typu statku powietrznego.</t>
  </si>
  <si>
    <t>Operator statków powietrznych wykorzysta gęstość paliwa, która jest stosowana do celów operacyjnych i bezpieczeństwa. Może to być gęstość rzeczywista lub standardowa 0,8 kg/l.</t>
  </si>
  <si>
    <t>Metoda stosowana do określania wartości gęstości rzeczywistej uzupełnianego paliwa</t>
  </si>
  <si>
    <t>Uzasadnienie stosowania wartości standardowej, jeżeli dokonanie pomiaru nie jest możliwe, oraz inne uwagi</t>
  </si>
  <si>
    <t>Metoda stosowana do określania wartości gęstości rzeczywistej w zbiornikach</t>
  </si>
  <si>
    <t>Poniższą tabelę proszę uzupełnić informacjami dotyczącymi procedur pomiaru gęstości stosowanych dla uzupełnionego zapasu paliwa oraz ilości paliwa w zbiornikach zarówno w posiadanych, jak i dzierżawionych statkach powietrznych.</t>
  </si>
  <si>
    <t>Procedura musi zawierać opis źródła informacji (dostawca paliwa, ...) lub wykorzystywanych instrumentów pomiarowych, jeżeli dotyczy. Dodatkowo procedura powinna zapewnić, że wykorzystywana wartość gęstości paliwa jest identyczna z wartością wykorzystywaną na cele operacyjne oraz w celu zapewnienia bezpieczeństwa.</t>
  </si>
  <si>
    <t>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t>
  </si>
  <si>
    <t>Jeżeli dotyczy, należy przedstawić spis odchyleń od ogólnie stosowanych metod określania ilości uzupełnionego zapasu paliwa/paliwa w zbiornikach oraz gęstości dla konkretnych lotnisk.</t>
  </si>
  <si>
    <t>Rodzaj odchylenia</t>
  </si>
  <si>
    <t>Uzasadnienie wyjątkowych okoliczności</t>
  </si>
  <si>
    <t>Lotniska, których dotyczy odchylenie</t>
  </si>
  <si>
    <t>Proszę potwierdzić, że na potrzeby systemu EU ETS zastosowane zostaną poniższe standardowe wskaźniki emisji dla znormalizowanych handlowych paliw lotniczych.</t>
  </si>
  <si>
    <t>Domyślny wskaźnik emisji
(tona CO2 /tona paliwa)</t>
  </si>
  <si>
    <t>Rodzaj paliwa lotniczego</t>
  </si>
  <si>
    <t>Naft. paliwo lotnicze (Jet A1 lub Jet A)</t>
  </si>
  <si>
    <t>Paliwo do silników odrzutowych (Jet B)</t>
  </si>
  <si>
    <t>Potwierdzenie</t>
  </si>
  <si>
    <t>Proszę potwierdzić, że na potrzeby mechanizmu CORSIA zastosowane zostaną poniższe standardowe wskaźniki emisji dla znormalizowanych handlowych paliw lotniczych.</t>
  </si>
  <si>
    <t>W stosownych przypadkach proszę podać opis procedur stosowanych w celu określenia wskaźników emisji, wartości opałowych i zawartości biomasy w paliwach alternatywnych (strumieniach materiałów wsadowych).</t>
  </si>
  <si>
    <t>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t>
  </si>
  <si>
    <t>W stosownych przypadkach proszę opisać strategie stosowane w przypadku partii próbnych paliw alternatywnych.</t>
  </si>
  <si>
    <t>Dla każdego strumienia materiałów wsadowych proszę zwięźle opisać strategię, która zostanie zastosowana w przypadku doboru prób paliw i materiałów w celu określenia wskaźnika emisji, wartości opałowej i zawartości biomasy dla każdej partii paliwa lub materiału.</t>
  </si>
  <si>
    <t>Strumień materiałów wsadowych
(rodzaj paliwa)</t>
  </si>
  <si>
    <t>Parametr</t>
  </si>
  <si>
    <t>Opis</t>
  </si>
  <si>
    <t>Zgodność z normą (EN, ISO,...)</t>
  </si>
  <si>
    <t>Częstotliwość</t>
  </si>
  <si>
    <t>Wskaźnik emisji (WE)</t>
  </si>
  <si>
    <t>Wartość opałowa (WO)</t>
  </si>
  <si>
    <t>WO i WE</t>
  </si>
  <si>
    <t>Zawartość biogeniczna</t>
  </si>
  <si>
    <t>WO, WE i bio</t>
  </si>
  <si>
    <t>Codziennie</t>
  </si>
  <si>
    <t>Co tydzień</t>
  </si>
  <si>
    <t>Co miesiąc</t>
  </si>
  <si>
    <t>Co rok</t>
  </si>
  <si>
    <t>Jeżeli dotyczy, proszę opisać strategie przeprowadzania analizy paliw alternatywnych (w tym biopaliw) w celu określenia wartości opałowej, wskaźników emisji oraz zawartości biogenicznej (w stosownych przypadkach).</t>
  </si>
  <si>
    <t>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t>
  </si>
  <si>
    <t>Nazwa laboratorium</t>
  </si>
  <si>
    <t>Procedury analityczne</t>
  </si>
  <si>
    <t>Czy do celów tej analizy laboratorium ma akredytację EN ISO/IEC17025?</t>
  </si>
  <si>
    <t>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t>
  </si>
  <si>
    <t>W stosownych przypadkach proszę podać opis procedury zastosowanej do określenia ilości biopaliwa zużytego zgodnie z wytycznymi Komisji zgodnie z art. 53 MRR (zob. Rozdział 5.5 dokumentu nr 2 z wytycznymi do MRR).</t>
  </si>
  <si>
    <t>Jeśli operator statków powietrznych zamierza zamierzasz korzystać z systemu monitorowania opartego na rejestrach zakupu, proszę podać wszystkie istotne szczegóły wymagane do zapewnienia zgodności z odpowiednimi wytycznymi Komisji, w tym szczegóły dotyczące identyfikowalności pochodzenia biopaliwa i unikania podwójnego liczenia z innymi systemami OZE, dowody na spełnienie kryteriów zrównoważonego rozwoju oraz, że ilość zużycia biopaliw jest technicznie wykonalna w odniesieniu do lotów objętych systemem EU ETS, w odniesieniu do których twierdzi się, że paliwo jest używane.</t>
  </si>
  <si>
    <t>Dokument nr 2 z wytycznymi do MRR „Rozporządzenie w sprawie monitorowania i sprawozdawczości - ogólne wytyczne dla operatorów statków powietrznych” zawiera odpowiednie wymagania w rozdziale 5.5, które należy czytać łącznie z rozdziałami 5.4.8 i 5.4.9. Ponadto należy uwzględnić wymogi dotyczące kryteriów zrównoważonego rozwoju zawarte w Załączniku I do tego dokumentu.</t>
  </si>
  <si>
    <t>Dokument z wytycznymi znajduje się pod następującym adresem:</t>
  </si>
  <si>
    <t>Jeśli operator statków powietrznych zamierza ubiegać się o wykorzystanie paliw kwalifikujących się do mechanizmu CORSIA (zrównoważone paliwa lotnicze dla CORSIA lub paliwa lotnicze dla CORSIA o niższej zawartości węgla), proszę opisać tutaj procedurę, która będzie używana do właściwego określenia ich ilości i związanych z tym deklarowanych redukcji emisji.</t>
  </si>
  <si>
    <t>Należy pamiętać, że w celu zgłoszenia takiego zużycia paliwa metoda monitorowania musi zapewniać, że dane przedstawione w tabeli A5-2 SARPs są dostępne do raportowania.</t>
  </si>
  <si>
    <t>Ponadto procedura musi zapewniać, że używane są tylko paliwa spełniające kryteria zrównoważonego rozwoju CORSIA dla Paliw Kwalifikowanych CORSIA i uzyskane od producenta certyfikowanego w ramach programu System Certyfikacji Zatwierdzonej Zrównoważoności CORSIA.</t>
  </si>
  <si>
    <t>Dla okresu 2019-2020 tę sekcję można pozostawić pustą.</t>
  </si>
  <si>
    <t>W stosownych przypadkach proszę podać opis procedury zastosowanej do ustalenia ilości roszczeń Paliw Kwalifikowanych CORSIA.</t>
  </si>
  <si>
    <t>&lt;&lt;&lt; Proszę kliknąć tutaj, aby przejść do rozdziału 11 "Luki w danych" &gt;&gt;&gt;</t>
  </si>
  <si>
    <t>OBLICZENIA UPROSZCZONE EMISJI CO2</t>
  </si>
  <si>
    <t>wykonuje mniej niż 243 loty w jednym okresie przez trzy kolejne czteromiesięczne okresy; lub</t>
  </si>
  <si>
    <t>wykonuje loty o całkowitej rocznej emisji wynoszącej mniej niż 25 000 ton na rok (pełen zakres); lub</t>
  </si>
  <si>
    <t xml:space="preserve">wykonuje loty o całkowitej rocznej emisji wynoszącej mniej niż 25 000 ton na rok (pełen zakres); lub </t>
  </si>
  <si>
    <t>wykonuje loty o całkowitej rocznej emisji wynoszącej mniej niż 3 000 ton na rok (ograniczony zakres).</t>
  </si>
  <si>
    <t>Wpisy w tym miejscu są wymagane / dozwolone jedynie, jeżeli w rozdziale 5 potwierdzono zamiar stosowania procedury uproszczonej w celu obliczenia zużycia paliwa oraz przedstawiono dowód kwalifikacji do stosowania takiego podejścia.</t>
  </si>
  <si>
    <t>Proszę podać nazwę lub odniesienie do zatwierdzonego przez Komisję narzędzia stosowanego do oszacowania zużycia paliwa.</t>
  </si>
  <si>
    <t>Narzędzie dla niewielkich źródeł – narzędzie Eurocontrol służące oszacowaniu zużycia paliwa</t>
  </si>
  <si>
    <t>Narzędzie dla niewielkich źródeł wypełnione danymi z Eurocontrol EU ETS Support Facility</t>
  </si>
  <si>
    <t>Proszę potwierdzić, że do obliczenia wielkości emisji na potrzeby EU ETS zostaną zastosowane poniższe standardowe wskaźniki emisji dla znormalizowanych handlowych paliw lotniczych:</t>
  </si>
  <si>
    <t>Domyślna wartość IPCC 
(tCO2 / t)</t>
  </si>
  <si>
    <t>W przypadku stosowania paliwa alternatywnego (w tym biopaliwa) należy przedstawić proponowany wskaźnik emisji oraz wartość opałową, które zostaną wykorzystane, oraz uzasadnić zastosowaną metodykę.</t>
  </si>
  <si>
    <t>&lt;&lt;&lt; Proszę kliknąć tutaj, aby przejść do rozdziału 12 "Zarządzanie" &gt;&gt;&gt;</t>
  </si>
  <si>
    <t>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t>
  </si>
  <si>
    <t>Proszę podać krótki opis metody stosowanej do oszacowania zużycia paliwa na potrzeby systemu EU ETS w przypadku braku danych zgodnie z warunkami określonymi powyżej.</t>
  </si>
  <si>
    <t>Jeżeli dane zastępcze na potrzeby systemu EU ETS nie mogą zostać określone na podstawie metody opisanej w pkt 11(a), wielkość emisji można oszacować na podstawie zużycia paliwa określonego z zastosowaniem narzędzia, o którym mowa w art. 54 ust. 2 rozporządzenia MRR. Proszę podać, jakie narzędzie zatwierdzone przez Komisję zastosowano w tym przypadku:</t>
  </si>
  <si>
    <t>Jeżeli dotyczy, proszę podać o wszelkich dodatkowych źródłach danych, których operator zamierza użyć, aby uniknąć luk w danych:</t>
  </si>
  <si>
    <t>W stosownych przypadkach proszę przedstawić krótki opis metodyki postępowania z lukami w danych w odniesieniu do parametrów innych niż zużycie paliwa.</t>
  </si>
  <si>
    <t>Proszę podać szczegóły dotyczące procedury stosowanej w celu zapewnienia, że luki w danych są ograniczone do wartości poniżej 5% lotów.</t>
  </si>
  <si>
    <t>Zgodnie z art. 65 ust. 2 rozporządzenia MRR luki w danych w roku sprawozdawczym nie powinny przekraczać 5% zgłoszonych lotów. Jeżeli operator statku powietrznego zda sobie sprawę, że ma luki w danych i braki systemowe, które przekraczają ten próg, wówczas podejmuje on współpracę z właściwym organem w celu podjęcia działań zaradczych w celu rozwiązania tego problemu. Operator statku powietrznego zgłasza procent lotów, które miały luki w danych, oraz okoliczności i przyczyny luk w danych w rocznym raporcie na temat wielkości emisji.</t>
  </si>
  <si>
    <t>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je przedstawić w polu "opisu".</t>
  </si>
  <si>
    <t>OPIS PROCEDUR ZARZĄDZANIA DANYMI I DZIAŁAŃ KONTROLNYCH</t>
  </si>
  <si>
    <t>Proszę określić obowiązki w zakresie monitorowania i raportowania (art. 61 rozporządzenia MRR)</t>
  </si>
  <si>
    <t>Proszę określić właściwe stanowiska i przedstawić zwięźle ich rolę w zakresie monitorowania i raportowania. Poniżej należy wymienić wyłącznie osoby, które mają najszerszy zakres odpowiedzialności oraz osoby pełniące inne ważne funkcje (tj. nie należy wymieniać osób pełniących obowiązki tymczasowo).</t>
  </si>
  <si>
    <t>Można je przedstawić za pomocą diagramu drzewka lub schematu organizacyjnego dołączonego do składanych dokumentów.</t>
  </si>
  <si>
    <t>Zakres obowiązków</t>
  </si>
  <si>
    <t>Nazwa stanowiska</t>
  </si>
  <si>
    <t>Proszę podać szczegółowe informacje dotyczące procedury przydziału obowiązków oraz kompetencji personelu odpowiedzialnego za monitorowanie i raportowanie zgodnie z art. 58 ust. 3 lit. c) rozporządzenia MRR.</t>
  </si>
  <si>
    <t>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t>
  </si>
  <si>
    <t>Proszę podać szczegółowe informacje dotyczące procedury regularnej oceny adekwatności planu monitorowania, obejmujące przede wszystkim wszelkie ewentualne środki udoskonalenia metodyki monitorowania.</t>
  </si>
  <si>
    <t>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t>
  </si>
  <si>
    <t>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t>
  </si>
  <si>
    <t>Proszę podać szczegółowe informacje o procedurach dotyczących działań w zakresie przepływu danych, gwarantujących, że dane przekazywane w ramach systemu EU ETS nie zawierają nieprawidłowości i są zgodne z zatwierdzonym planem i rozporządzeniem.</t>
  </si>
  <si>
    <t>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t>
  </si>
  <si>
    <t>Odniesienie do schematu (w stosownych przypadkach)</t>
  </si>
  <si>
    <t>Nazwa stosowanego systemu informatycznego (w stosownych przypadkach)</t>
  </si>
  <si>
    <t>Wykaz stosowanych norm EN lub innych (w stosownych przypadkach)</t>
  </si>
  <si>
    <t>Wykaz podstawowych źródeł danych</t>
  </si>
  <si>
    <t>Opis stosownych etapów dla każdego działania w zakresie przepływu danych</t>
  </si>
  <si>
    <t>Stanowisko lub departament odpowiedzialny za procedurę i wytworzone dane</t>
  </si>
  <si>
    <t>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t>
  </si>
  <si>
    <t>Proszę wprowadzić w poniższym polu odniesienie do pliku/dokumentu dołączonego do planu monitorowania.</t>
  </si>
  <si>
    <t>Proszę wypełnić poniższą tabelę informacjami o procedurze stosowanej w celu zapewnienia regularnych kontroli krzyżowych między ilością zatankowanego paliwa podaną w fakturach a ilością tankowanego paliwa wskazaną przez pomiar pokładowy.</t>
  </si>
  <si>
    <t>W przypadku zaobserwowania odstępstw należy podjąć działania naprawcze zgodnie z art. 63 rozporządzenia MRR.</t>
  </si>
  <si>
    <t>Proszę podać szczegółowe informacje dotyczące procedur stosowanych do oceny nieodłącznego ryzyka i ryzyka zawodności systemów kontroli wewnętrznej.</t>
  </si>
  <si>
    <t>W krótkim opisie należy określić, w jaki sposób prowadzi się ocenę ryzyka nieodłącznego („nieprawidłowości”) i ryzyka zawodności systemów kontroli wewnętrznej („pomyłki”) przy tworzeniu skutecznego systemu kontroli.</t>
  </si>
  <si>
    <t>Proszę podać szczegółowe informacje dotyczące procedur stosowanych w celu zapewnienia jakości przyrządów pomiarowych i technologii informatycznej stosowanej w działaniach w zakresie przepływu danych.</t>
  </si>
  <si>
    <t>Proszę podać szczegółowe informacje dotyczące procedur stosowanych w celu zapewnienia regularnych przeglądów i walidacji danych.</t>
  </si>
  <si>
    <t>Proszę podać szczegółowe informacje dotyczące procedur stosowanych w przypadku korekt i działań naprawczych.</t>
  </si>
  <si>
    <t>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t>
  </si>
  <si>
    <t>W stosownych przypadkach proszę podać szczegółowe informacje dotyczące procedur stosowanych w celu kontroli działań zlecanych na zewnątrz.</t>
  </si>
  <si>
    <t>W krótkim opisie należy określić, w jaki sposób przebiega kontrola działań w zakresie przepływu danych i działań w zakresie kontroli procesów zlecanych na zewnątrz oraz określić sposób kontroli jakości uzyskanych danych.</t>
  </si>
  <si>
    <t>Proszę podać szczegółowe informacje dotyczące procedur stosowanych w celu zarządzania prowadzeniem rejestrów i dokumentacji.</t>
  </si>
  <si>
    <t>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t>
  </si>
  <si>
    <t>W krótkim opisie należy określić, w jaki sposób prowadzi się, jeżeli dotyczy, wzorcowanie lub regularne kontrole stosownych przyrządów pomiarowych oraz w jaki sposób dokonuje się testów i kontroli technologii informatycznej, w tym w odniesieniu do kontroli dostępu, kopii zapasowych, odzysku danych i ochrony.</t>
  </si>
  <si>
    <t>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t>
  </si>
  <si>
    <t>Proszę podać wyniki oceny ryzyka wykazującej, że działania i procedury kontrolne są współmierne do określonego ryzyka. (Uwaga: Dotyczy tylko operatorów niebędących niewielkimi źródłami emisji lub operatorów uważanych za nieiwelkie źródła emisji, którzy nie zamierzają korzystać z narzędzia dla niewielkich źródeł).</t>
  </si>
  <si>
    <t>Czy organizacja posiada udokumentowany system zarządzania środowiskowego? Proszę wybrać najbardziej odpowiednią odpowiedź.</t>
  </si>
  <si>
    <t>Jeżeli system zarządzania środowiskowego posiada certyfikat nadany przez organizację posiadającą odpowiednią akredytację, a system ten obejmuje procedury mające znaczenie dla monitorowania i raportowania w ramach systemu EU ETS, proszę określić według jakiej normy, np. ISO14001, EMAS itd.</t>
  </si>
  <si>
    <t>Proszę wymienić wszystkie skróty, akronimy lub definicje zastosowane podczas wypełniania niniejszego planu monitorowania.</t>
  </si>
  <si>
    <t>Nie istnieje udokumentowany system zarządzania środowiskowego</t>
  </si>
  <si>
    <t>Istnieje udokumentowany system zarządzania środowiskowego</t>
  </si>
  <si>
    <t>Istnieje certyfikowany system zarządzania środowiskowego</t>
  </si>
  <si>
    <t>Skrót</t>
  </si>
  <si>
    <t>Definicja</t>
  </si>
  <si>
    <t>W tym miejscu proszę podać wszelkie dodatkowe informacje, które mają zostać uwzględnione podczas rozpatrywania planu. Proszę podać te informacje w formacie elektronicznym, jeśli jest to możliwe. Można je przekazać w formatach Microsoft Word, Excel lub Adobe Acrobat.</t>
  </si>
  <si>
    <t>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t>
  </si>
  <si>
    <t>Proszę podać poniżej nazwy plików (jeżeli są w formie elektronicznej) lub numery referencyjne dokumentów (jeżeli są w formie wydruku).</t>
  </si>
  <si>
    <t>Nazwa pliku/numer referencyjny</t>
  </si>
  <si>
    <t>Opis dokumentu</t>
  </si>
  <si>
    <t>&lt;&lt;&lt; Proszę kliknąć tutaj, aby przejść do rozdziału 17 "Dalsze informacje" &gt;&gt;&gt;</t>
  </si>
  <si>
    <t>Uwagi</t>
  </si>
  <si>
    <t>Miejsce na dalsze uwagi:</t>
  </si>
  <si>
    <t>Ten punkt ma zastosowanie wyłącznie do operatorów statków powietrznych zakwalifikowanych do systemu EU ETS. Nazwa operatora statku powietrznego w wykazie na mocy art. 18a ust. 3 dyrektywy EU ETS może być inna niż rzeczywista nazwa operatora statku powietrznego wprowadzona w pkt 2(a) powyżej.</t>
  </si>
  <si>
    <t>Proszę potwierdzić swoją kwalifikację do systemu EU ETS:</t>
  </si>
  <si>
    <t>Uwaga 1: Zagregowane w ten sposób raportowanie dozwolone jest wyłącznie dla spółek zależnych, które raportują się w tym samym kraju. Jeżeli operator statku powietrznego wykorzystuje taką możliwość, musi wyraźnie zaznaczyć, że wszystkie zależne przedsiębiorstwa są w całości własnością spółki matki.</t>
  </si>
  <si>
    <t>Loty rozkładowe i nierozkładowe</t>
  </si>
  <si>
    <t>Loty nierozkładowe</t>
  </si>
  <si>
    <t>Następnie wzory podane w rzędzie C muszą zostać poprawione w celu wskazania właściwego typu statku powietrznego w pkt 4(a).</t>
  </si>
  <si>
    <t>Ten rozdział musi zostać wypełniony, jeżeli operator statków powietrznych zdecyduje się na wykorzystanie procedury uproszczonej w celu obliczenia danych dotyczących działalności opisanych w art. 54 rozporządzenia MRR. Operator statków powietrznych ma prawo tego podejścia, jeżeli:</t>
  </si>
  <si>
    <t>Operator może skorzystać z wyłączenia przedstawionego w art.. 28a ust. 6 Dyrektywy 2003/87/WE, jeżeli:</t>
  </si>
  <si>
    <t>Jeżeli fałsz, podać odniesienie do dowodów, które zostaną przedstawione</t>
  </si>
  <si>
    <t>Holandia</t>
  </si>
  <si>
    <t>Ministerstwo Klimatu i Środowiska
ul. Wawelska 52/54
00-922 Warszawa</t>
  </si>
  <si>
    <t>Ministerstwo Klimatu i Środowiska</t>
  </si>
</sst>
</file>

<file path=xl/styles.xml><?xml version="1.0" encoding="utf-8"?>
<styleSheet xmlns="http://schemas.openxmlformats.org/spreadsheetml/2006/main">
  <numFmts count="3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C07]dddd\,\ dd\.\ mmmm\ yyyy"/>
  </numFmts>
  <fonts count="89">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name val="Arial"/>
      <family val="2"/>
    </font>
    <font>
      <b/>
      <i/>
      <sz val="8"/>
      <color indexed="62"/>
      <name val="Arial"/>
      <family val="2"/>
    </font>
    <font>
      <b/>
      <sz val="9"/>
      <name val="Tahoma"/>
      <family val="2"/>
    </font>
    <font>
      <sz val="9"/>
      <name val="Tahoma"/>
      <family val="2"/>
    </font>
    <font>
      <sz val="9"/>
      <name val="Segoe UI"/>
      <family val="2"/>
    </font>
    <font>
      <b/>
      <sz val="18"/>
      <name val="Arial"/>
      <family val="2"/>
    </font>
    <font>
      <u val="single"/>
      <sz val="9.5"/>
      <color indexed="12"/>
      <name val="Arial"/>
      <family val="2"/>
    </font>
    <font>
      <sz val="10"/>
      <color indexed="10"/>
      <name val="Arial"/>
      <family val="2"/>
    </font>
    <font>
      <sz val="20"/>
      <color indexed="10"/>
      <name val="Arial"/>
      <family val="2"/>
    </font>
    <font>
      <sz val="8"/>
      <name val="Segoe UI"/>
      <family val="2"/>
    </font>
    <font>
      <sz val="11"/>
      <color theme="0"/>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0006"/>
      <name val="Calibri"/>
      <family val="2"/>
    </font>
    <font>
      <sz val="11"/>
      <color rgb="FF000000"/>
      <name val="Calibri"/>
      <family val="2"/>
    </font>
    <font>
      <sz val="10"/>
      <color rgb="FFFF0000"/>
      <name val="Arial"/>
      <family val="2"/>
    </font>
    <font>
      <sz val="20"/>
      <color rgb="FFFF0000"/>
      <name val="Arial"/>
      <family val="2"/>
    </font>
    <font>
      <i/>
      <sz val="8"/>
      <color rgb="FFFF0000"/>
      <name val="Arial"/>
      <family val="2"/>
    </font>
    <font>
      <b/>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5"/>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theme="0"/>
        <bgColor indexed="64"/>
      </patternFill>
    </fill>
    <fill>
      <patternFill patternType="solid">
        <fgColor rgb="FFCCFFCC"/>
        <bgColor indexed="64"/>
      </patternFill>
    </fill>
    <fill>
      <patternFill patternType="solid">
        <fgColor rgb="FFBDD7EE"/>
        <bgColor indexed="64"/>
      </patternFill>
    </fill>
    <fill>
      <patternFill patternType="solid">
        <fgColor rgb="FFFFC000"/>
        <bgColor indexed="64"/>
      </patternFill>
    </fill>
    <fill>
      <patternFill patternType="solid">
        <fgColor rgb="FFFFFF00"/>
        <bgColor indexed="64"/>
      </patternFill>
    </fill>
    <fill>
      <patternFill patternType="solid">
        <fgColor rgb="FFCCFFCC"/>
        <bgColor indexed="64"/>
      </patternFill>
    </fill>
    <fill>
      <patternFill patternType="lightUp">
        <bgColor indexed="9"/>
      </patternFill>
    </fill>
  </fills>
  <borders count="59">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top style="thin"/>
      <bottom style="thin"/>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style="thin"/>
      <top style="thin"/>
      <bottom style="thin"/>
    </border>
    <border>
      <left style="thin"/>
      <right style="thin"/>
      <top/>
      <bottom/>
    </border>
    <border>
      <left style="thin"/>
      <right style="thin"/>
      <top/>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right/>
      <top style="medium"/>
      <bottom/>
    </border>
    <border>
      <left style="thin"/>
      <right/>
      <top style="thin"/>
      <bottom style="medium"/>
    </border>
    <border>
      <left style="thin"/>
      <right style="thin"/>
      <top style="thin"/>
      <bottom style="medium"/>
    </border>
    <border>
      <left style="thin"/>
      <right style="thin"/>
      <top style="medium"/>
      <bottom style="thin"/>
    </border>
    <border>
      <left style="thin"/>
      <right style="thin"/>
      <top style="medium"/>
      <bottom/>
    </border>
    <border>
      <left style="medium"/>
      <right style="medium"/>
      <top style="medium"/>
      <bottom style="medium"/>
    </border>
    <border>
      <left/>
      <right style="medium"/>
      <top style="medium"/>
      <bottom style="thin"/>
    </border>
    <border>
      <left/>
      <right style="medium"/>
      <top style="thin"/>
      <bottom style="thin"/>
    </border>
    <border>
      <left/>
      <right style="medium"/>
      <top style="thin"/>
      <bottom style="medium"/>
    </border>
    <border>
      <left>
        <color indexed="63"/>
      </left>
      <right style="medium"/>
      <top>
        <color indexed="63"/>
      </top>
      <bottom>
        <color indexed="63"/>
      </botto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11" fillId="3" borderId="0" applyNumberFormat="0" applyBorder="0" applyAlignment="0" applyProtection="0"/>
    <xf numFmtId="0" fontId="13" fillId="26" borderId="1" applyNumberFormat="0" applyAlignment="0" applyProtection="0"/>
    <xf numFmtId="0" fontId="19" fillId="7" borderId="2" applyNumberFormat="0" applyAlignment="0" applyProtection="0"/>
    <xf numFmtId="0" fontId="22" fillId="27" borderId="3" applyNumberFormat="0" applyAlignment="0" applyProtection="0"/>
    <xf numFmtId="0" fontId="76" fillId="28"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0" fontId="15" fillId="4"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77" fillId="0" borderId="7" applyNumberFormat="0" applyFill="0" applyAlignment="0" applyProtection="0"/>
    <xf numFmtId="0" fontId="78" fillId="29" borderId="8" applyNumberFormat="0" applyAlignment="0" applyProtection="0"/>
    <xf numFmtId="0" fontId="20" fillId="0" borderId="9" applyNumberFormat="0" applyFill="0" applyAlignment="0" applyProtection="0"/>
    <xf numFmtId="0" fontId="79" fillId="0" borderId="10" applyNumberFormat="0" applyFill="0" applyAlignment="0" applyProtection="0"/>
    <xf numFmtId="0" fontId="80" fillId="0" borderId="11" applyNumberFormat="0" applyFill="0" applyAlignment="0" applyProtection="0"/>
    <xf numFmtId="0" fontId="81" fillId="0" borderId="12" applyNumberFormat="0" applyFill="0" applyAlignment="0" applyProtection="0"/>
    <xf numFmtId="0" fontId="81" fillId="0" borderId="0" applyNumberFormat="0" applyFill="0" applyBorder="0" applyAlignment="0" applyProtection="0"/>
    <xf numFmtId="0" fontId="21" fillId="30" borderId="0" applyNumberFormat="0" applyBorder="0" applyAlignment="0" applyProtection="0"/>
    <xf numFmtId="0" fontId="0" fillId="31" borderId="13" applyNumberFormat="0" applyFont="0" applyAlignment="0" applyProtection="0"/>
    <xf numFmtId="0" fontId="12" fillId="27" borderId="2" applyNumberFormat="0" applyAlignment="0" applyProtection="0"/>
    <xf numFmtId="0" fontId="51"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 fillId="0" borderId="0">
      <alignment/>
      <protection/>
    </xf>
    <xf numFmtId="0" fontId="24" fillId="0" borderId="14" applyNumberFormat="0" applyFill="0" applyAlignment="0" applyProtection="0"/>
    <xf numFmtId="0" fontId="14" fillId="0" borderId="0" applyNumberFormat="0" applyFill="0" applyBorder="0" applyAlignment="0" applyProtection="0"/>
    <xf numFmtId="0" fontId="25" fillId="0" borderId="0" applyNumberFormat="0" applyFill="0" applyBorder="0" applyAlignment="0" applyProtection="0"/>
    <xf numFmtId="0" fontId="23" fillId="0" borderId="0" applyNumberFormat="0" applyFill="0" applyBorder="0" applyAlignment="0" applyProtection="0"/>
    <xf numFmtId="0" fontId="82" fillId="0" borderId="0" applyNumberFormat="0" applyFill="0" applyBorder="0" applyAlignment="0" applyProtection="0"/>
    <xf numFmtId="0" fontId="0" fillId="32" borderId="15" applyNumberFormat="0" applyFont="0" applyAlignment="0" applyProtection="0"/>
    <xf numFmtId="176" fontId="0" fillId="0" borderId="0" applyFont="0" applyFill="0" applyBorder="0" applyAlignment="0" applyProtection="0"/>
    <xf numFmtId="174" fontId="0" fillId="0" borderId="0" applyFont="0" applyFill="0" applyBorder="0" applyAlignment="0" applyProtection="0"/>
    <xf numFmtId="0" fontId="83" fillId="33" borderId="0" applyNumberFormat="0" applyBorder="0" applyAlignment="0" applyProtection="0"/>
  </cellStyleXfs>
  <cellXfs count="853">
    <xf numFmtId="0" fontId="0" fillId="0" borderId="0" xfId="0" applyAlignment="1">
      <alignment/>
    </xf>
    <xf numFmtId="0" fontId="0" fillId="34" borderId="0" xfId="0" applyFont="1"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1" borderId="16" xfId="0" applyFill="1" applyBorder="1" applyAlignment="1" applyProtection="1">
      <alignment/>
      <protection locked="0"/>
    </xf>
    <xf numFmtId="0" fontId="0" fillId="31" borderId="17" xfId="0" applyFill="1" applyBorder="1" applyAlignment="1" applyProtection="1">
      <alignment/>
      <protection locked="0"/>
    </xf>
    <xf numFmtId="0" fontId="0" fillId="31" borderId="18" xfId="0" applyFill="1" applyBorder="1" applyAlignment="1" applyProtection="1">
      <alignment/>
      <protection locked="0"/>
    </xf>
    <xf numFmtId="0" fontId="0" fillId="31" borderId="19" xfId="0" applyFill="1" applyBorder="1" applyAlignment="1" applyProtection="1">
      <alignment/>
      <protection locked="0"/>
    </xf>
    <xf numFmtId="0" fontId="0" fillId="31" borderId="0" xfId="0" applyFill="1" applyBorder="1" applyAlignment="1" applyProtection="1">
      <alignment/>
      <protection locked="0"/>
    </xf>
    <xf numFmtId="0" fontId="0" fillId="31" borderId="20" xfId="0" applyFill="1" applyBorder="1" applyAlignment="1" applyProtection="1">
      <alignment/>
      <protection locked="0"/>
    </xf>
    <xf numFmtId="0" fontId="0" fillId="31" borderId="21" xfId="0" applyFill="1" applyBorder="1" applyAlignment="1" applyProtection="1">
      <alignment/>
      <protection locked="0"/>
    </xf>
    <xf numFmtId="0" fontId="0" fillId="31" borderId="22" xfId="0" applyFill="1" applyBorder="1" applyAlignment="1" applyProtection="1">
      <alignment/>
      <protection locked="0"/>
    </xf>
    <xf numFmtId="0" fontId="0" fillId="31" borderId="23" xfId="0" applyFill="1" applyBorder="1" applyAlignment="1" applyProtection="1">
      <alignment/>
      <protection locked="0"/>
    </xf>
    <xf numFmtId="0" fontId="5" fillId="31" borderId="24" xfId="0" applyNumberFormat="1" applyFont="1" applyFill="1" applyBorder="1" applyAlignment="1" applyProtection="1">
      <alignment horizontal="center" vertical="center"/>
      <protection locked="0"/>
    </xf>
    <xf numFmtId="0" fontId="5" fillId="31" borderId="24" xfId="0" applyFont="1" applyFill="1" applyBorder="1" applyAlignment="1" applyProtection="1">
      <alignment horizontal="center" vertical="center" wrapText="1"/>
      <protection locked="0"/>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0" fillId="34" borderId="0" xfId="70" applyFill="1" applyProtection="1">
      <alignment/>
      <protection/>
    </xf>
    <xf numFmtId="0" fontId="2" fillId="35" borderId="0" xfId="70" applyFont="1" applyFill="1" applyBorder="1" applyAlignment="1" applyProtection="1">
      <alignment horizontal="center"/>
      <protection/>
    </xf>
    <xf numFmtId="0" fontId="9" fillId="34" borderId="0" xfId="70" applyFont="1" applyFill="1" applyAlignment="1" applyProtection="1">
      <alignment horizontal="left" vertical="top" wrapText="1"/>
      <protection/>
    </xf>
    <xf numFmtId="0" fontId="0" fillId="34" borderId="0" xfId="70" applyFont="1" applyFill="1" applyProtection="1">
      <alignment/>
      <protection/>
    </xf>
    <xf numFmtId="0" fontId="0" fillId="34" borderId="0" xfId="70" applyFill="1" applyAlignment="1" applyProtection="1">
      <alignment vertical="top"/>
      <protection/>
    </xf>
    <xf numFmtId="0" fontId="6" fillId="34" borderId="25" xfId="70" applyFont="1" applyFill="1" applyBorder="1" applyAlignment="1" applyProtection="1">
      <alignment horizontal="center" vertical="top" wrapText="1"/>
      <protection/>
    </xf>
    <xf numFmtId="0" fontId="6" fillId="34" borderId="25" xfId="70" applyFont="1" applyFill="1" applyBorder="1" applyAlignment="1" applyProtection="1">
      <alignment horizontal="left" vertical="top" wrapText="1"/>
      <protection/>
    </xf>
    <xf numFmtId="0" fontId="5" fillId="31" borderId="25" xfId="70" applyNumberFormat="1" applyFont="1" applyFill="1" applyBorder="1" applyAlignment="1" applyProtection="1">
      <alignment horizontal="center" vertical="top" wrapText="1"/>
      <protection locked="0"/>
    </xf>
    <xf numFmtId="14" fontId="5" fillId="31" borderId="24" xfId="70" applyNumberFormat="1" applyFont="1" applyFill="1" applyBorder="1" applyAlignment="1" applyProtection="1">
      <alignment horizontal="center" vertical="top" wrapText="1"/>
      <protection locked="0"/>
    </xf>
    <xf numFmtId="0" fontId="5" fillId="31" borderId="24" xfId="70" applyNumberFormat="1" applyFont="1" applyFill="1" applyBorder="1" applyAlignment="1" applyProtection="1">
      <alignment vertical="top" wrapText="1"/>
      <protection locked="0"/>
    </xf>
    <xf numFmtId="0" fontId="0" fillId="34" borderId="0" xfId="70" applyNumberFormat="1" applyFont="1" applyFill="1" applyBorder="1" applyAlignment="1" applyProtection="1">
      <alignment vertical="top"/>
      <protection/>
    </xf>
    <xf numFmtId="0" fontId="56" fillId="34" borderId="0" xfId="70" applyFont="1" applyFill="1" applyProtection="1">
      <alignment/>
      <protection/>
    </xf>
    <xf numFmtId="0" fontId="5" fillId="31" borderId="24" xfId="0" applyFont="1" applyFill="1" applyBorder="1" applyAlignment="1" applyProtection="1">
      <alignment horizontal="center" vertical="top" wrapText="1"/>
      <protection locked="0"/>
    </xf>
    <xf numFmtId="0" fontId="57"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9" fillId="34" borderId="0" xfId="0" applyFont="1" applyFill="1" applyAlignment="1" applyProtection="1">
      <alignment/>
      <protection/>
    </xf>
    <xf numFmtId="0" fontId="49"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48" fillId="34" borderId="0" xfId="57" applyFont="1" applyFill="1" applyAlignment="1" applyProtection="1">
      <alignment/>
      <protection/>
    </xf>
    <xf numFmtId="0" fontId="49"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26"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29" xfId="0" applyBorder="1" applyAlignment="1" applyProtection="1">
      <alignment/>
      <protection/>
    </xf>
    <xf numFmtId="14" fontId="0" fillId="0" borderId="30" xfId="0" applyNumberFormat="1" applyBorder="1" applyAlignment="1" applyProtection="1">
      <alignment horizontal="left"/>
      <protection/>
    </xf>
    <xf numFmtId="0" fontId="0" fillId="0" borderId="30" xfId="0" applyBorder="1" applyAlignment="1" applyProtection="1">
      <alignment/>
      <protection/>
    </xf>
    <xf numFmtId="14" fontId="0" fillId="0" borderId="25" xfId="0" applyNumberFormat="1" applyBorder="1" applyAlignment="1" applyProtection="1">
      <alignment horizontal="left"/>
      <protection/>
    </xf>
    <xf numFmtId="0" fontId="0" fillId="0" borderId="31" xfId="0" applyBorder="1" applyAlignment="1" applyProtection="1">
      <alignment/>
      <protection/>
    </xf>
    <xf numFmtId="0" fontId="0" fillId="0" borderId="32"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7" borderId="0" xfId="0" applyFill="1" applyAlignment="1" applyProtection="1">
      <alignment/>
      <protection/>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0" fillId="27" borderId="25" xfId="0" applyFill="1" applyBorder="1" applyAlignment="1" applyProtection="1">
      <alignment/>
      <protection/>
    </xf>
    <xf numFmtId="0" fontId="0" fillId="27" borderId="33" xfId="0" applyFill="1" applyBorder="1" applyAlignment="1" applyProtection="1">
      <alignment/>
      <protection/>
    </xf>
    <xf numFmtId="0" fontId="0" fillId="27"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6"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1" fillId="34" borderId="0" xfId="0" applyFont="1" applyFill="1" applyAlignment="1" applyProtection="1">
      <alignment vertical="top" wrapText="1"/>
      <protection/>
    </xf>
    <xf numFmtId="0" fontId="30" fillId="34" borderId="0" xfId="0" applyFont="1" applyFill="1" applyAlignment="1" applyProtection="1">
      <alignment vertical="top"/>
      <protection/>
    </xf>
    <xf numFmtId="0" fontId="0" fillId="0" borderId="0" xfId="0" applyFont="1" applyAlignment="1" applyProtection="1">
      <alignment/>
      <protection/>
    </xf>
    <xf numFmtId="0" fontId="30" fillId="0" borderId="0" xfId="0" applyFont="1" applyFill="1" applyAlignment="1" applyProtection="1">
      <alignment vertical="top"/>
      <protection/>
    </xf>
    <xf numFmtId="0" fontId="3" fillId="0" borderId="0" xfId="0" applyFont="1" applyAlignment="1" applyProtection="1">
      <alignment horizontal="left" vertical="top"/>
      <protection/>
    </xf>
    <xf numFmtId="0" fontId="31"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38"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34" xfId="0" applyFont="1" applyFill="1" applyBorder="1" applyAlignment="1" applyProtection="1">
      <alignment/>
      <protection/>
    </xf>
    <xf numFmtId="0" fontId="3" fillId="0" borderId="0" xfId="0" applyFont="1" applyAlignment="1" applyProtection="1">
      <alignment/>
      <protection/>
    </xf>
    <xf numFmtId="0" fontId="5" fillId="37" borderId="35"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3"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4" fillId="34" borderId="17" xfId="0" applyFont="1" applyFill="1" applyBorder="1" applyAlignment="1" applyProtection="1">
      <alignment horizontal="left" vertical="top" wrapText="1"/>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3"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4"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4"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7" borderId="0" xfId="0" applyFont="1" applyFill="1" applyBorder="1" applyAlignment="1" applyProtection="1">
      <alignment horizontal="left" vertical="top" wrapText="1"/>
      <protection/>
    </xf>
    <xf numFmtId="0" fontId="0" fillId="0" borderId="36" xfId="0" applyBorder="1" applyAlignment="1" applyProtection="1">
      <alignment/>
      <protection/>
    </xf>
    <xf numFmtId="0" fontId="0" fillId="30" borderId="37" xfId="0" applyFill="1" applyBorder="1" applyAlignment="1" applyProtection="1">
      <alignment/>
      <protection/>
    </xf>
    <xf numFmtId="0" fontId="0" fillId="0" borderId="38" xfId="0" applyBorder="1" applyAlignment="1" applyProtection="1">
      <alignment/>
      <protection/>
    </xf>
    <xf numFmtId="14" fontId="0" fillId="18" borderId="39" xfId="0" applyNumberFormat="1" applyFill="1" applyBorder="1" applyAlignment="1" applyProtection="1">
      <alignment horizontal="left"/>
      <protection/>
    </xf>
    <xf numFmtId="0" fontId="0" fillId="4" borderId="40" xfId="0" applyFill="1" applyBorder="1" applyAlignment="1" applyProtection="1">
      <alignment/>
      <protection/>
    </xf>
    <xf numFmtId="0" fontId="0" fillId="4" borderId="41" xfId="0" applyFill="1" applyBorder="1" applyAlignment="1" applyProtection="1">
      <alignment/>
      <protection/>
    </xf>
    <xf numFmtId="0" fontId="0" fillId="4" borderId="42" xfId="0" applyFill="1" applyBorder="1" applyAlignment="1" applyProtection="1">
      <alignment/>
      <protection/>
    </xf>
    <xf numFmtId="0" fontId="0" fillId="0" borderId="43" xfId="0" applyBorder="1" applyAlignment="1" applyProtection="1">
      <alignment/>
      <protection/>
    </xf>
    <xf numFmtId="0" fontId="0" fillId="8" borderId="44" xfId="0" applyFill="1" applyBorder="1" applyAlignment="1" applyProtection="1">
      <alignment/>
      <protection/>
    </xf>
    <xf numFmtId="0" fontId="0" fillId="0" borderId="45" xfId="0" applyBorder="1" applyAlignment="1" applyProtection="1">
      <alignment/>
      <protection/>
    </xf>
    <xf numFmtId="0" fontId="0" fillId="27" borderId="46" xfId="0" applyFill="1" applyBorder="1" applyAlignment="1" applyProtection="1">
      <alignment/>
      <protection/>
    </xf>
    <xf numFmtId="0" fontId="3" fillId="0" borderId="0" xfId="0" applyFont="1" applyBorder="1" applyAlignment="1" applyProtection="1">
      <alignment/>
      <protection/>
    </xf>
    <xf numFmtId="14" fontId="0" fillId="18" borderId="47"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34"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8"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8"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1" fillId="0" borderId="0" xfId="0" applyFont="1" applyFill="1" applyAlignment="1" applyProtection="1">
      <alignment horizontal="left" vertical="top" wrapText="1"/>
      <protection/>
    </xf>
    <xf numFmtId="0" fontId="55" fillId="34" borderId="0" xfId="70" applyFont="1" applyFill="1" applyBorder="1" applyAlignment="1" applyProtection="1">
      <alignment horizontal="left" vertical="top" wrapText="1"/>
      <protection/>
    </xf>
    <xf numFmtId="0" fontId="40"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53"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5"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3" fillId="34" borderId="25" xfId="0" applyFont="1" applyFill="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33" fillId="34" borderId="23" xfId="0" applyFont="1" applyFill="1" applyBorder="1" applyAlignment="1" applyProtection="1">
      <alignment horizontal="left" vertical="top" wrapText="1"/>
      <protection/>
    </xf>
    <xf numFmtId="0" fontId="5" fillId="34" borderId="25" xfId="0" applyFont="1" applyFill="1" applyBorder="1" applyAlignment="1" applyProtection="1">
      <alignment horizontal="left" vertical="top" wrapText="1"/>
      <protection/>
    </xf>
    <xf numFmtId="0" fontId="58"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48"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7" borderId="23" xfId="0" applyFill="1" applyBorder="1" applyAlignment="1" applyProtection="1">
      <alignment horizontal="left" vertical="top" wrapText="1"/>
      <protection/>
    </xf>
    <xf numFmtId="0" fontId="43" fillId="0" borderId="0" xfId="0" applyFont="1" applyFill="1" applyAlignment="1" applyProtection="1">
      <alignment horizontal="left" vertical="top" wrapText="1"/>
      <protection/>
    </xf>
    <xf numFmtId="0" fontId="58" fillId="34" borderId="17" xfId="0" applyFont="1" applyFill="1" applyBorder="1" applyAlignment="1" applyProtection="1">
      <alignment horizontal="left" vertical="top" wrapText="1"/>
      <protection/>
    </xf>
    <xf numFmtId="0" fontId="49"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25" xfId="0" applyFont="1" applyFill="1" applyBorder="1" applyAlignment="1" applyProtection="1">
      <alignment horizontal="left" vertical="top" wrapText="1"/>
      <protection/>
    </xf>
    <xf numFmtId="0" fontId="6" fillId="0" borderId="47"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25"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25" xfId="0" applyNumberFormat="1" applyFont="1" applyFill="1" applyBorder="1" applyAlignment="1" applyProtection="1">
      <alignment horizontal="left" vertical="top" wrapText="1"/>
      <protection/>
    </xf>
    <xf numFmtId="0" fontId="0" fillId="0" borderId="24" xfId="70" applyBorder="1" applyAlignment="1" applyProtection="1">
      <alignment horizontal="center" vertical="top"/>
      <protection/>
    </xf>
    <xf numFmtId="0" fontId="34"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8"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7" xfId="0" applyBorder="1" applyAlignment="1" applyProtection="1">
      <alignment horizontal="left" vertical="top" wrapText="1"/>
      <protection/>
    </xf>
    <xf numFmtId="0" fontId="0" fillId="0" borderId="29" xfId="0" applyBorder="1" applyAlignment="1" applyProtection="1">
      <alignment horizontal="left" vertical="top" wrapText="1"/>
      <protection/>
    </xf>
    <xf numFmtId="0" fontId="0" fillId="0" borderId="31" xfId="0" applyBorder="1" applyAlignment="1" applyProtection="1">
      <alignment horizontal="left" vertical="top" wrapText="1"/>
      <protection/>
    </xf>
    <xf numFmtId="0" fontId="0" fillId="27" borderId="0" xfId="0" applyFill="1" applyAlignment="1" applyProtection="1">
      <alignment horizontal="left" vertical="top" wrapText="1"/>
      <protection/>
    </xf>
    <xf numFmtId="0" fontId="8" fillId="34" borderId="0" xfId="70" applyFont="1" applyFill="1" applyAlignment="1" applyProtection="1">
      <alignment horizontal="left" vertical="top" wrapText="1"/>
      <protection/>
    </xf>
    <xf numFmtId="0" fontId="2" fillId="35" borderId="0" xfId="70" applyFont="1" applyFill="1" applyBorder="1" applyAlignment="1" applyProtection="1">
      <alignment horizontal="left" vertical="top" wrapText="1"/>
      <protection/>
    </xf>
    <xf numFmtId="0" fontId="57"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3" fillId="34" borderId="0" xfId="0" applyFont="1" applyFill="1" applyAlignment="1" applyProtection="1">
      <alignment horizontal="left" vertical="top" wrapText="1"/>
      <protection/>
    </xf>
    <xf numFmtId="0" fontId="33" fillId="0" borderId="25" xfId="0" applyFont="1" applyFill="1" applyBorder="1" applyAlignment="1" applyProtection="1">
      <alignment horizontal="left" vertical="top" wrapText="1"/>
      <protection/>
    </xf>
    <xf numFmtId="0" fontId="6" fillId="0" borderId="25" xfId="0" applyNumberFormat="1" applyFont="1" applyBorder="1" applyAlignment="1" applyProtection="1">
      <alignment horizontal="left" vertical="top" wrapText="1"/>
      <protection/>
    </xf>
    <xf numFmtId="0" fontId="6" fillId="0" borderId="49" xfId="0" applyFont="1" applyBorder="1" applyAlignment="1" applyProtection="1">
      <alignment horizontal="left" vertical="top" wrapText="1"/>
      <protection/>
    </xf>
    <xf numFmtId="0" fontId="6" fillId="0" borderId="50" xfId="0" applyFont="1" applyFill="1" applyBorder="1" applyAlignment="1" applyProtection="1">
      <alignment horizontal="left" vertical="top" wrapText="1"/>
      <protection/>
    </xf>
    <xf numFmtId="0" fontId="6" fillId="0" borderId="50"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49" xfId="0" applyFont="1" applyFill="1" applyBorder="1" applyAlignment="1" applyProtection="1">
      <alignment horizontal="left" vertical="top" wrapText="1"/>
      <protection/>
    </xf>
    <xf numFmtId="0" fontId="6" fillId="0" borderId="51"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4" fillId="0" borderId="0" xfId="0" applyFont="1" applyAlignment="1" applyProtection="1">
      <alignment horizontal="left" vertical="top" wrapText="1"/>
      <protection/>
    </xf>
    <xf numFmtId="0" fontId="0" fillId="0" borderId="35" xfId="70"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84" fillId="39" borderId="0" xfId="0" applyFont="1" applyFill="1" applyAlignment="1">
      <alignment vertical="center"/>
    </xf>
    <xf numFmtId="0" fontId="55"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49" fillId="34" borderId="0" xfId="0" applyFont="1" applyFill="1" applyBorder="1" applyAlignment="1" applyProtection="1">
      <alignment horizontal="left" vertical="top"/>
      <protection/>
    </xf>
    <xf numFmtId="0" fontId="49" fillId="34" borderId="0" xfId="0" applyFont="1" applyFill="1" applyAlignment="1" applyProtection="1">
      <alignment horizontal="left" vertical="top"/>
      <protection/>
    </xf>
    <xf numFmtId="0" fontId="60" fillId="34" borderId="0" xfId="0" applyFont="1" applyFill="1" applyBorder="1" applyAlignment="1" applyProtection="1">
      <alignment horizontal="left" vertical="top" wrapText="1"/>
      <protection/>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3" fillId="40" borderId="0" xfId="0" applyFont="1" applyFill="1" applyAlignment="1" applyProtection="1">
      <alignment horizontal="center" vertical="top"/>
      <protection/>
    </xf>
    <xf numFmtId="0" fontId="43" fillId="40" borderId="0" xfId="0" applyFont="1" applyFill="1" applyAlignment="1" applyProtection="1">
      <alignment vertical="top" wrapText="1"/>
      <protection/>
    </xf>
    <xf numFmtId="0" fontId="43" fillId="40" borderId="0" xfId="0" applyFont="1" applyFill="1" applyBorder="1" applyAlignment="1" applyProtection="1">
      <alignment vertical="top" wrapText="1"/>
      <protection/>
    </xf>
    <xf numFmtId="0" fontId="49" fillId="0" borderId="0" xfId="57" applyFont="1" applyAlignment="1" applyProtection="1">
      <alignment vertical="top" wrapText="1"/>
      <protection/>
    </xf>
    <xf numFmtId="0" fontId="0" fillId="34" borderId="0" xfId="0" applyFont="1" applyFill="1" applyAlignment="1">
      <alignment vertical="top" wrapText="1"/>
    </xf>
    <xf numFmtId="0" fontId="4" fillId="40" borderId="0" xfId="0" applyFont="1" applyFill="1" applyAlignment="1" applyProtection="1">
      <alignment/>
      <protection/>
    </xf>
    <xf numFmtId="0" fontId="0" fillId="40" borderId="0" xfId="0" applyFill="1" applyAlignment="1" applyProtection="1">
      <alignment/>
      <protection/>
    </xf>
    <xf numFmtId="0" fontId="6" fillId="40" borderId="0" xfId="0" applyFont="1" applyFill="1" applyAlignment="1" applyProtection="1">
      <alignment vertical="top" wrapText="1"/>
      <protection/>
    </xf>
    <xf numFmtId="0" fontId="27" fillId="40" borderId="0" xfId="0" applyFont="1" applyFill="1" applyAlignment="1" applyProtection="1">
      <alignment/>
      <protection/>
    </xf>
    <xf numFmtId="0" fontId="4" fillId="38" borderId="0" xfId="0" applyFont="1" applyFill="1" applyAlignment="1" applyProtection="1">
      <alignment/>
      <protection/>
    </xf>
    <xf numFmtId="0" fontId="0" fillId="0" borderId="0" xfId="0" applyAlignment="1">
      <alignment vertical="top"/>
    </xf>
    <xf numFmtId="0" fontId="6" fillId="32" borderId="53" xfId="0" applyNumberFormat="1" applyFont="1" applyFill="1" applyBorder="1" applyAlignment="1" applyProtection="1">
      <alignment vertical="top"/>
      <protection locked="0"/>
    </xf>
    <xf numFmtId="0" fontId="0" fillId="37" borderId="24" xfId="0" applyFill="1" applyBorder="1" applyAlignment="1" applyProtection="1">
      <alignment/>
      <protection/>
    </xf>
    <xf numFmtId="0" fontId="0" fillId="40" borderId="0" xfId="0" applyFill="1" applyAlignment="1" applyProtection="1">
      <alignment wrapText="1"/>
      <protection/>
    </xf>
    <xf numFmtId="0" fontId="65" fillId="38" borderId="0" xfId="0" applyFont="1" applyFill="1" applyAlignment="1">
      <alignment horizontal="right" vertical="center"/>
    </xf>
    <xf numFmtId="0" fontId="0" fillId="34" borderId="24" xfId="0" applyNumberFormat="1" applyFont="1" applyFill="1" applyBorder="1" applyAlignment="1" applyProtection="1">
      <alignment horizontal="center" vertical="top"/>
      <protection/>
    </xf>
    <xf numFmtId="0" fontId="0" fillId="32" borderId="24" xfId="0" applyNumberFormat="1" applyFont="1" applyFill="1" applyBorder="1" applyAlignment="1" applyProtection="1">
      <alignment horizontal="center" vertical="top" wrapText="1"/>
      <protection locked="0"/>
    </xf>
    <xf numFmtId="0" fontId="3" fillId="40" borderId="0" xfId="0" applyFont="1" applyFill="1" applyAlignment="1" applyProtection="1">
      <alignment vertical="top"/>
      <protection/>
    </xf>
    <xf numFmtId="0" fontId="6" fillId="40" borderId="0" xfId="0" applyFont="1" applyFill="1" applyBorder="1" applyAlignment="1" applyProtection="1">
      <alignment horizontal="center" vertical="center"/>
      <protection/>
    </xf>
    <xf numFmtId="0" fontId="3" fillId="34" borderId="0" xfId="0" applyFont="1" applyFill="1" applyBorder="1" applyAlignment="1" applyProtection="1">
      <alignment vertical="top"/>
      <protection/>
    </xf>
    <xf numFmtId="0" fontId="6" fillId="40" borderId="0" xfId="0" applyFont="1" applyFill="1" applyBorder="1" applyAlignment="1" applyProtection="1">
      <alignment horizontal="center" vertical="center"/>
      <protection/>
    </xf>
    <xf numFmtId="0" fontId="4" fillId="40" borderId="0" xfId="0" applyFont="1" applyFill="1" applyAlignment="1" applyProtection="1">
      <alignment horizontal="left" vertical="top" wrapText="1"/>
      <protection/>
    </xf>
    <xf numFmtId="0" fontId="0" fillId="40" borderId="0" xfId="0" applyFill="1" applyAlignment="1" applyProtection="1">
      <alignment horizontal="left" vertical="top" wrapText="1"/>
      <protection/>
    </xf>
    <xf numFmtId="0" fontId="0" fillId="38" borderId="0" xfId="0" applyFill="1" applyAlignment="1" applyProtection="1">
      <alignment wrapText="1"/>
      <protection/>
    </xf>
    <xf numFmtId="0" fontId="3" fillId="38" borderId="0" xfId="0" applyFont="1" applyFill="1" applyAlignment="1" applyProtection="1">
      <alignment vertical="top"/>
      <protection/>
    </xf>
    <xf numFmtId="0" fontId="4" fillId="38" borderId="0" xfId="0" applyFont="1" applyFill="1" applyAlignment="1" applyProtection="1">
      <alignment horizontal="left" vertical="top" wrapText="1"/>
      <protection/>
    </xf>
    <xf numFmtId="0" fontId="0" fillId="38" borderId="0" xfId="0" applyFill="1" applyAlignment="1" applyProtection="1">
      <alignment horizontal="left" vertical="top" wrapText="1"/>
      <protection/>
    </xf>
    <xf numFmtId="0" fontId="85" fillId="0" borderId="0" xfId="0" applyFont="1" applyAlignment="1" applyProtection="1">
      <alignment/>
      <protection/>
    </xf>
    <xf numFmtId="0" fontId="0" fillId="37" borderId="0" xfId="0" applyFont="1" applyFill="1" applyAlignment="1" applyProtection="1">
      <alignment horizontal="left" vertical="top"/>
      <protection/>
    </xf>
    <xf numFmtId="0" fontId="0" fillId="37" borderId="24" xfId="0" applyFont="1" applyFill="1" applyBorder="1" applyAlignment="1" applyProtection="1">
      <alignment horizontal="center" vertical="top"/>
      <protection/>
    </xf>
    <xf numFmtId="0" fontId="0" fillId="37" borderId="24" xfId="0" applyFill="1" applyBorder="1" applyAlignment="1" applyProtection="1">
      <alignment vertical="top"/>
      <protection/>
    </xf>
    <xf numFmtId="0" fontId="2" fillId="35" borderId="0" xfId="0" applyFont="1" applyFill="1" applyAlignment="1" applyProtection="1">
      <alignment vertical="top" wrapText="1"/>
      <protection/>
    </xf>
    <xf numFmtId="0" fontId="0" fillId="0" borderId="0" xfId="0" applyFont="1" applyAlignment="1" applyProtection="1">
      <alignment horizontal="right" vertical="top"/>
      <protection/>
    </xf>
    <xf numFmtId="0" fontId="0" fillId="39" borderId="0" xfId="0" applyFill="1" applyAlignment="1" applyProtection="1">
      <alignment/>
      <protection/>
    </xf>
    <xf numFmtId="0" fontId="0" fillId="39" borderId="0" xfId="0" applyFont="1" applyFill="1" applyAlignment="1" applyProtection="1">
      <alignment/>
      <protection/>
    </xf>
    <xf numFmtId="0" fontId="0" fillId="34" borderId="0" xfId="0" applyNumberFormat="1" applyFont="1" applyFill="1" applyBorder="1" applyAlignment="1" applyProtection="1">
      <alignment vertical="top" wrapText="1"/>
      <protection/>
    </xf>
    <xf numFmtId="0" fontId="85" fillId="39" borderId="24" xfId="0" applyFont="1" applyFill="1" applyBorder="1" applyAlignment="1">
      <alignment vertical="top" wrapText="1"/>
    </xf>
    <xf numFmtId="0" fontId="0" fillId="0" borderId="0" xfId="0" applyFont="1" applyFill="1" applyBorder="1" applyAlignment="1" applyProtection="1">
      <alignment horizontal="left" vertical="top"/>
      <protection/>
    </xf>
    <xf numFmtId="0" fontId="0" fillId="37" borderId="0" xfId="0" applyFill="1" applyAlignment="1" applyProtection="1">
      <alignment wrapText="1"/>
      <protection/>
    </xf>
    <xf numFmtId="0" fontId="3" fillId="0" borderId="0" xfId="0" applyFont="1" applyAlignment="1" applyProtection="1">
      <alignment horizontal="center" vertical="top" wrapText="1"/>
      <protection/>
    </xf>
    <xf numFmtId="0" fontId="0" fillId="0" borderId="0" xfId="0" applyAlignment="1" applyProtection="1">
      <alignment horizontal="center" vertical="top"/>
      <protection/>
    </xf>
    <xf numFmtId="0" fontId="0" fillId="40" borderId="0" xfId="0" applyFill="1" applyAlignment="1" applyProtection="1">
      <alignment horizontal="center" wrapText="1"/>
      <protection/>
    </xf>
    <xf numFmtId="0" fontId="0" fillId="38" borderId="0" xfId="0" applyFill="1" applyAlignment="1" applyProtection="1">
      <alignment horizontal="center" wrapText="1"/>
      <protection/>
    </xf>
    <xf numFmtId="0" fontId="3" fillId="34" borderId="0" xfId="0" applyFont="1" applyFill="1" applyAlignment="1" applyProtection="1">
      <alignment horizontal="center" vertical="top" wrapText="1"/>
      <protection/>
    </xf>
    <xf numFmtId="0" fontId="0" fillId="0" borderId="0" xfId="0" applyFont="1" applyFill="1" applyBorder="1" applyAlignment="1" applyProtection="1">
      <alignment horizontal="left" vertical="top" wrapText="1"/>
      <protection/>
    </xf>
    <xf numFmtId="0" fontId="85" fillId="37" borderId="0" xfId="0" applyFont="1" applyFill="1" applyAlignment="1" applyProtection="1">
      <alignment/>
      <protection/>
    </xf>
    <xf numFmtId="0" fontId="0" fillId="0" borderId="0" xfId="0" applyAlignment="1">
      <alignment horizontal="left" vertical="top" wrapText="1"/>
    </xf>
    <xf numFmtId="0" fontId="0" fillId="0" borderId="0" xfId="0" applyFont="1" applyAlignment="1">
      <alignment horizontal="left" vertical="top" wrapText="1"/>
    </xf>
    <xf numFmtId="0" fontId="0" fillId="34" borderId="0" xfId="0" applyNumberFormat="1" applyFont="1" applyFill="1" applyBorder="1" applyAlignment="1" applyProtection="1" quotePrefix="1">
      <alignment horizontal="right" vertical="top"/>
      <protection/>
    </xf>
    <xf numFmtId="0" fontId="3" fillId="38" borderId="0" xfId="0" applyFont="1" applyFill="1" applyAlignment="1" applyProtection="1">
      <alignment horizontal="center" vertical="top"/>
      <protection/>
    </xf>
    <xf numFmtId="0" fontId="0" fillId="38" borderId="0" xfId="0" applyFont="1" applyFill="1" applyAlignment="1" applyProtection="1">
      <alignment horizontal="left" vertical="top"/>
      <protection/>
    </xf>
    <xf numFmtId="0" fontId="57" fillId="38" borderId="0" xfId="0" applyFont="1" applyFill="1" applyAlignment="1" applyProtection="1">
      <alignment horizontal="center" vertical="top"/>
      <protection/>
    </xf>
    <xf numFmtId="0" fontId="0" fillId="38" borderId="0" xfId="0" applyNumberFormat="1" applyFont="1" applyFill="1" applyBorder="1" applyAlignment="1" applyProtection="1">
      <alignment vertical="top"/>
      <protection/>
    </xf>
    <xf numFmtId="0" fontId="5" fillId="37" borderId="47" xfId="0" applyFont="1" applyFill="1" applyBorder="1" applyAlignment="1" applyProtection="1">
      <alignment/>
      <protection/>
    </xf>
    <xf numFmtId="0" fontId="32" fillId="41" borderId="0" xfId="57" applyFont="1" applyFill="1" applyAlignment="1" applyProtection="1">
      <alignment horizontal="left" vertical="top" wrapText="1"/>
      <protection/>
    </xf>
    <xf numFmtId="0" fontId="32" fillId="34" borderId="0" xfId="57" applyFont="1" applyFill="1" applyAlignment="1" applyProtection="1">
      <alignment horizontal="left" vertical="top" wrapText="1"/>
      <protection/>
    </xf>
    <xf numFmtId="0" fontId="66" fillId="34" borderId="0" xfId="0" applyFont="1" applyFill="1" applyAlignment="1">
      <alignment horizontal="left" vertical="top" wrapText="1"/>
    </xf>
    <xf numFmtId="0" fontId="9" fillId="34" borderId="0" xfId="0" applyFont="1" applyFill="1" applyAlignment="1">
      <alignment horizontal="left" vertical="top" wrapText="1"/>
    </xf>
    <xf numFmtId="0" fontId="66" fillId="34" borderId="0" xfId="0" applyFont="1" applyFill="1" applyBorder="1" applyAlignment="1" applyProtection="1">
      <alignment horizontal="left" vertical="top" wrapText="1"/>
      <protection/>
    </xf>
    <xf numFmtId="0" fontId="7" fillId="0" borderId="0" xfId="57" applyAlignment="1" applyProtection="1">
      <alignment horizontal="left" vertical="top" wrapText="1"/>
      <protection/>
    </xf>
    <xf numFmtId="0" fontId="7" fillId="0" borderId="0" xfId="57" applyFill="1" applyBorder="1" applyAlignment="1" applyProtection="1">
      <alignment horizontal="left" vertical="top"/>
      <protection/>
    </xf>
    <xf numFmtId="0" fontId="3" fillId="0" borderId="17" xfId="0" applyFont="1" applyFill="1" applyBorder="1" applyAlignment="1" applyProtection="1">
      <alignment horizontal="left" vertical="top" wrapText="1"/>
      <protection/>
    </xf>
    <xf numFmtId="0" fontId="7" fillId="34" borderId="0" xfId="57" applyFill="1" applyAlignment="1" applyProtection="1">
      <alignment horizontal="left" vertical="top" wrapText="1"/>
      <protection/>
    </xf>
    <xf numFmtId="0" fontId="7" fillId="0" borderId="0" xfId="57" applyFill="1" applyAlignment="1" applyProtection="1">
      <alignment horizontal="left" vertical="top" wrapText="1"/>
      <protection/>
    </xf>
    <xf numFmtId="0" fontId="3" fillId="34" borderId="24" xfId="0" applyNumberFormat="1" applyFont="1" applyFill="1" applyBorder="1" applyAlignment="1" applyProtection="1">
      <alignment horizontal="left" vertical="top" wrapText="1"/>
      <protection/>
    </xf>
    <xf numFmtId="0" fontId="40" fillId="34" borderId="17" xfId="57" applyFont="1" applyFill="1" applyBorder="1" applyAlignment="1" applyProtection="1">
      <alignment horizontal="left" vertical="top" wrapText="1"/>
      <protection/>
    </xf>
    <xf numFmtId="0" fontId="9" fillId="34" borderId="17" xfId="0" applyFont="1" applyFill="1" applyBorder="1" applyAlignment="1" applyProtection="1">
      <alignment horizontal="left" vertical="top" wrapText="1"/>
      <protection/>
    </xf>
    <xf numFmtId="0" fontId="86" fillId="42" borderId="24" xfId="70" applyFont="1" applyFill="1" applyBorder="1" applyAlignment="1" applyProtection="1">
      <alignment horizontal="left" vertical="top"/>
      <protection/>
    </xf>
    <xf numFmtId="0" fontId="0" fillId="8" borderId="0" xfId="0" applyFont="1" applyFill="1" applyAlignment="1" applyProtection="1">
      <alignment/>
      <protection/>
    </xf>
    <xf numFmtId="0" fontId="4" fillId="38" borderId="0" xfId="0" applyFont="1" applyFill="1" applyAlignment="1" applyProtection="1">
      <alignment horizontal="left" vertical="top" wrapText="1"/>
      <protection/>
    </xf>
    <xf numFmtId="0" fontId="87" fillId="34" borderId="0" xfId="0" applyFont="1" applyFill="1" applyAlignment="1" applyProtection="1">
      <alignment horizontal="left" vertical="top" wrapText="1"/>
      <protection/>
    </xf>
    <xf numFmtId="0" fontId="88" fillId="0" borderId="0" xfId="0" applyFont="1" applyAlignment="1" applyProtection="1">
      <alignment horizontal="left" vertical="top" wrapText="1"/>
      <protection/>
    </xf>
    <xf numFmtId="0" fontId="2" fillId="35" borderId="0" xfId="0" applyFont="1" applyFill="1" applyAlignment="1" applyProtection="1">
      <alignment horizontal="left" vertical="top" wrapText="1"/>
      <protection/>
    </xf>
    <xf numFmtId="0" fontId="24" fillId="0" borderId="17" xfId="71" applyFont="1" applyBorder="1" applyAlignment="1" applyProtection="1">
      <alignment horizontal="center" vertical="top"/>
      <protection/>
    </xf>
    <xf numFmtId="0" fontId="24" fillId="0" borderId="17" xfId="71" applyFont="1" applyBorder="1" applyAlignment="1" applyProtection="1">
      <alignment vertical="top" wrapText="1"/>
      <protection/>
    </xf>
    <xf numFmtId="0" fontId="0" fillId="0" borderId="0" xfId="70" applyAlignment="1" applyProtection="1">
      <alignment vertical="top"/>
      <protection/>
    </xf>
    <xf numFmtId="0" fontId="0" fillId="0" borderId="17" xfId="70" applyBorder="1" applyAlignment="1" applyProtection="1">
      <alignment vertical="top"/>
      <protection/>
    </xf>
    <xf numFmtId="0" fontId="84" fillId="39" borderId="0" xfId="0" applyFont="1" applyFill="1" applyAlignment="1">
      <alignment vertical="top"/>
    </xf>
    <xf numFmtId="0" fontId="84" fillId="39" borderId="0" xfId="0" applyFont="1" applyFill="1" applyAlignment="1">
      <alignment horizontal="left" vertical="top"/>
    </xf>
    <xf numFmtId="0" fontId="0" fillId="4" borderId="0" xfId="0" applyFont="1" applyFill="1" applyAlignment="1" applyProtection="1">
      <alignment horizontal="left" vertical="top"/>
      <protection/>
    </xf>
    <xf numFmtId="0" fontId="63" fillId="36" borderId="0" xfId="0" applyNumberFormat="1" applyFont="1" applyFill="1" applyAlignment="1" applyProtection="1">
      <alignment horizontal="left" vertical="top" wrapText="1"/>
      <protection/>
    </xf>
    <xf numFmtId="0" fontId="0" fillId="42" borderId="0" xfId="70" applyFill="1" applyAlignment="1" applyProtection="1">
      <alignment vertical="top"/>
      <protection/>
    </xf>
    <xf numFmtId="0" fontId="0" fillId="0" borderId="0" xfId="0" applyFont="1" applyAlignment="1" applyProtection="1">
      <alignment horizontal="left" vertical="top"/>
      <protection/>
    </xf>
    <xf numFmtId="0" fontId="32" fillId="0" borderId="0" xfId="0" applyFont="1" applyAlignment="1">
      <alignment horizontal="left" vertical="top"/>
    </xf>
    <xf numFmtId="0" fontId="7" fillId="0" borderId="0" xfId="57" applyAlignment="1" applyProtection="1">
      <alignment horizontal="left" vertical="top"/>
      <protection/>
    </xf>
    <xf numFmtId="0" fontId="85" fillId="0" borderId="0" xfId="0" applyFont="1" applyAlignment="1" applyProtection="1">
      <alignment horizontal="left" vertical="top"/>
      <protection/>
    </xf>
    <xf numFmtId="0" fontId="0" fillId="4" borderId="0" xfId="0" applyFill="1" applyAlignment="1" applyProtection="1">
      <alignment horizontal="left" vertical="top"/>
      <protection/>
    </xf>
    <xf numFmtId="0" fontId="0" fillId="39" borderId="0" xfId="0" applyFont="1" applyFill="1" applyAlignment="1" applyProtection="1">
      <alignment horizontal="left" vertical="top"/>
      <protection/>
    </xf>
    <xf numFmtId="0" fontId="0" fillId="0" borderId="0" xfId="70" applyAlignment="1" applyProtection="1">
      <alignment horizontal="center" vertical="top"/>
      <protection/>
    </xf>
    <xf numFmtId="0" fontId="0" fillId="0" borderId="0" xfId="70" applyAlignment="1" applyProtection="1">
      <alignment vertical="top" wrapText="1"/>
      <protection/>
    </xf>
    <xf numFmtId="0" fontId="3" fillId="38" borderId="0" xfId="0" applyFont="1" applyFill="1" applyAlignment="1" applyProtection="1">
      <alignment horizontal="left" vertical="top"/>
      <protection/>
    </xf>
    <xf numFmtId="0" fontId="4" fillId="38" borderId="0" xfId="0" applyFont="1" applyFill="1" applyAlignment="1" applyProtection="1">
      <alignment horizontal="left" vertical="top" wrapText="1"/>
      <protection/>
    </xf>
    <xf numFmtId="0" fontId="87" fillId="34" borderId="0" xfId="0" applyFont="1" applyFill="1" applyAlignment="1" applyProtection="1">
      <alignment horizontal="left" vertical="top" wrapText="1"/>
      <protection/>
    </xf>
    <xf numFmtId="0" fontId="0" fillId="0" borderId="0" xfId="0" applyFont="1" applyAlignment="1">
      <alignment vertical="top" wrapText="1"/>
    </xf>
    <xf numFmtId="0" fontId="0"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48"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0" fillId="0" borderId="31" xfId="0" applyFont="1" applyBorder="1" applyAlignment="1" applyProtection="1">
      <alignment horizontal="left" vertical="top" wrapText="1"/>
      <protection/>
    </xf>
    <xf numFmtId="0" fontId="0" fillId="8" borderId="0" xfId="0" applyFont="1" applyFill="1" applyAlignment="1" applyProtection="1">
      <alignment/>
      <protection/>
    </xf>
    <xf numFmtId="0" fontId="0" fillId="27" borderId="0" xfId="0" applyFont="1" applyFill="1" applyBorder="1" applyAlignment="1" applyProtection="1">
      <alignment horizontal="left" vertical="top" wrapText="1"/>
      <protection/>
    </xf>
    <xf numFmtId="0" fontId="0" fillId="27" borderId="23" xfId="0" applyFont="1" applyFill="1" applyBorder="1" applyAlignment="1" applyProtection="1">
      <alignment horizontal="left" vertical="top" wrapText="1"/>
      <protection/>
    </xf>
    <xf numFmtId="0" fontId="0" fillId="27" borderId="0" xfId="0" applyFont="1" applyFill="1" applyAlignment="1" applyProtection="1">
      <alignment horizontal="left" vertical="top" wrapText="1"/>
      <protection/>
    </xf>
    <xf numFmtId="0" fontId="7" fillId="27" borderId="0" xfId="57" applyFill="1" applyAlignment="1" applyProtection="1">
      <alignment horizontal="left" vertical="top" wrapText="1"/>
      <protection/>
    </xf>
    <xf numFmtId="0" fontId="3" fillId="38" borderId="0" xfId="0" applyFont="1" applyFill="1" applyAlignment="1" applyProtection="1">
      <alignment horizontal="left" vertical="top"/>
      <protection/>
    </xf>
    <xf numFmtId="0" fontId="0" fillId="4" borderId="0" xfId="0" applyFont="1" applyFill="1" applyAlignment="1" applyProtection="1">
      <alignment horizontal="left" vertical="top" wrapText="1"/>
      <protection/>
    </xf>
    <xf numFmtId="0" fontId="3" fillId="34" borderId="24" xfId="0" applyNumberFormat="1" applyFont="1" applyFill="1" applyBorder="1" applyAlignment="1" applyProtection="1">
      <alignment horizontal="center" vertical="center" wrapText="1"/>
      <protection/>
    </xf>
    <xf numFmtId="0" fontId="0" fillId="43" borderId="0" xfId="0" applyFont="1" applyFill="1" applyBorder="1" applyAlignment="1" applyProtection="1">
      <alignment/>
      <protection/>
    </xf>
    <xf numFmtId="0" fontId="3" fillId="4" borderId="27" xfId="0" applyFont="1" applyFill="1" applyBorder="1" applyAlignment="1" applyProtection="1">
      <alignment vertical="top"/>
      <protection/>
    </xf>
    <xf numFmtId="0" fontId="3" fillId="4" borderId="28" xfId="0" applyFont="1" applyFill="1" applyBorder="1" applyAlignment="1" applyProtection="1">
      <alignment vertical="top"/>
      <protection/>
    </xf>
    <xf numFmtId="0" fontId="3" fillId="4" borderId="54" xfId="0" applyFont="1" applyFill="1" applyBorder="1" applyAlignment="1" applyProtection="1">
      <alignment vertical="top"/>
      <protection/>
    </xf>
    <xf numFmtId="0" fontId="3" fillId="4" borderId="29" xfId="0" applyFont="1" applyFill="1" applyBorder="1" applyAlignment="1" applyProtection="1">
      <alignment horizontal="left" vertical="top"/>
      <protection/>
    </xf>
    <xf numFmtId="0" fontId="3" fillId="4" borderId="30" xfId="0" applyFont="1" applyFill="1" applyBorder="1" applyAlignment="1" applyProtection="1">
      <alignment horizontal="left" vertical="top"/>
      <protection/>
    </xf>
    <xf numFmtId="0" fontId="3" fillId="4" borderId="55" xfId="0" applyFont="1" applyFill="1" applyBorder="1" applyAlignment="1" applyProtection="1">
      <alignment horizontal="left" vertical="top"/>
      <protection/>
    </xf>
    <xf numFmtId="0" fontId="3" fillId="39" borderId="29" xfId="0" applyFont="1" applyFill="1" applyBorder="1" applyAlignment="1" applyProtection="1">
      <alignment horizontal="left" vertical="top"/>
      <protection/>
    </xf>
    <xf numFmtId="0" fontId="3" fillId="39" borderId="30" xfId="0" applyFont="1" applyFill="1" applyBorder="1" applyAlignment="1" applyProtection="1">
      <alignment horizontal="left" vertical="top"/>
      <protection/>
    </xf>
    <xf numFmtId="0" fontId="3" fillId="39" borderId="55" xfId="0" applyFont="1" applyFill="1" applyBorder="1" applyAlignment="1" applyProtection="1">
      <alignment horizontal="left" vertical="top"/>
      <protection/>
    </xf>
    <xf numFmtId="0" fontId="3" fillId="4" borderId="31" xfId="0" applyFont="1" applyFill="1" applyBorder="1" applyAlignment="1" applyProtection="1">
      <alignment horizontal="left" vertical="top"/>
      <protection/>
    </xf>
    <xf numFmtId="0" fontId="3" fillId="4" borderId="32" xfId="0" applyFont="1" applyFill="1" applyBorder="1" applyAlignment="1" applyProtection="1">
      <alignment horizontal="left" vertical="top"/>
      <protection/>
    </xf>
    <xf numFmtId="0" fontId="3" fillId="4" borderId="56" xfId="0" applyFont="1" applyFill="1" applyBorder="1" applyAlignment="1" applyProtection="1">
      <alignment horizontal="left" vertical="top"/>
      <protection/>
    </xf>
    <xf numFmtId="0" fontId="0" fillId="0" borderId="30" xfId="0" applyBorder="1" applyAlignment="1" applyProtection="1">
      <alignment vertical="top" wrapText="1"/>
      <protection/>
    </xf>
    <xf numFmtId="0" fontId="0" fillId="0" borderId="55" xfId="0" applyBorder="1" applyAlignment="1" applyProtection="1">
      <alignment vertical="top" wrapText="1"/>
      <protection/>
    </xf>
    <xf numFmtId="0" fontId="0" fillId="0" borderId="25" xfId="0" applyBorder="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Fill="1" applyAlignment="1" applyProtection="1">
      <alignment vertical="top" wrapText="1"/>
      <protection/>
    </xf>
    <xf numFmtId="0" fontId="0" fillId="0" borderId="57" xfId="0" applyBorder="1" applyAlignment="1" applyProtection="1">
      <alignment vertical="top" wrapText="1"/>
      <protection/>
    </xf>
    <xf numFmtId="0" fontId="0" fillId="0" borderId="49" xfId="0" applyBorder="1" applyAlignment="1" applyProtection="1">
      <alignment vertical="top" wrapText="1"/>
      <protection/>
    </xf>
    <xf numFmtId="0" fontId="0" fillId="0" borderId="32" xfId="0" applyBorder="1" applyAlignment="1" applyProtection="1">
      <alignment vertical="top" wrapText="1"/>
      <protection/>
    </xf>
    <xf numFmtId="0" fontId="0" fillId="0" borderId="56" xfId="0" applyBorder="1" applyAlignment="1" applyProtection="1">
      <alignment vertical="top" wrapText="1"/>
      <protection/>
    </xf>
    <xf numFmtId="0" fontId="7" fillId="0" borderId="0" xfId="57" applyFill="1" applyAlignment="1" applyProtection="1">
      <alignment vertical="top" wrapText="1"/>
      <protection/>
    </xf>
    <xf numFmtId="0" fontId="7" fillId="0" borderId="0" xfId="57"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48"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8" xfId="0" applyBorder="1" applyAlignment="1" applyProtection="1">
      <alignment vertical="top" wrapText="1"/>
      <protection/>
    </xf>
    <xf numFmtId="0" fontId="0" fillId="0" borderId="28" xfId="0" applyBorder="1" applyAlignment="1" applyProtection="1">
      <alignment vertical="top" wrapText="1"/>
      <protection/>
    </xf>
    <xf numFmtId="0" fontId="0" fillId="0" borderId="54" xfId="0" applyBorder="1" applyAlignment="1" applyProtection="1">
      <alignment vertical="top" wrapText="1"/>
      <protection/>
    </xf>
    <xf numFmtId="0" fontId="0" fillId="38" borderId="0" xfId="0" applyFill="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8" fillId="34" borderId="0" xfId="0" applyFont="1" applyFill="1" applyAlignment="1" applyProtection="1">
      <alignment vertical="top" wrapText="1"/>
      <protection/>
    </xf>
    <xf numFmtId="0" fontId="88" fillId="0" borderId="0" xfId="0" applyFont="1" applyAlignment="1" applyProtection="1">
      <alignment horizontal="right" vertical="top" wrapText="1"/>
      <protection/>
    </xf>
    <xf numFmtId="0" fontId="88" fillId="0" borderId="0" xfId="0" applyFont="1" applyAlignment="1">
      <alignment horizontal="right" vertical="top" wrapText="1"/>
    </xf>
    <xf numFmtId="0" fontId="0" fillId="0" borderId="0" xfId="0" applyFill="1" applyAlignment="1" applyProtection="1">
      <alignment horizontal="justify" vertical="top" wrapText="1"/>
      <protection/>
    </xf>
    <xf numFmtId="0" fontId="0" fillId="0" borderId="0" xfId="0" applyFont="1" applyFill="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34" fillId="34" borderId="0" xfId="0" applyFont="1" applyFill="1" applyAlignment="1" applyProtection="1">
      <alignment horizontal="justify" vertical="top" wrapText="1"/>
      <protection/>
    </xf>
    <xf numFmtId="0" fontId="32" fillId="34" borderId="0" xfId="57" applyFont="1" applyFill="1" applyAlignment="1" applyProtection="1">
      <alignment horizontal="left" vertical="top" wrapText="1"/>
      <protection/>
    </xf>
    <xf numFmtId="0" fontId="3" fillId="34" borderId="0" xfId="0" applyFont="1" applyFill="1" applyAlignment="1" applyProtection="1">
      <alignment vertical="top" wrapText="1"/>
      <protection/>
    </xf>
    <xf numFmtId="0" fontId="0" fillId="0" borderId="0" xfId="0" applyAlignment="1">
      <alignment horizontal="justify" vertical="top" wrapText="1"/>
    </xf>
    <xf numFmtId="0" fontId="3" fillId="34" borderId="0" xfId="0" applyFont="1" applyFill="1" applyAlignment="1" applyProtection="1">
      <alignment horizontal="left" vertical="top" wrapText="1"/>
      <protection/>
    </xf>
    <xf numFmtId="0" fontId="3" fillId="0" borderId="0" xfId="0" applyFont="1" applyAlignment="1">
      <alignment horizontal="left" vertical="top" wrapText="1"/>
    </xf>
    <xf numFmtId="0" fontId="0"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0" borderId="0" xfId="0" applyFill="1" applyAlignment="1" applyProtection="1">
      <alignment horizontal="left" vertical="top" wrapText="1"/>
      <protection/>
    </xf>
    <xf numFmtId="0" fontId="0" fillId="0" borderId="0" xfId="0" applyFill="1" applyBorder="1" applyAlignment="1" applyProtection="1">
      <alignment horizontal="justify" vertical="top" wrapText="1"/>
      <protection/>
    </xf>
    <xf numFmtId="0" fontId="48" fillId="34" borderId="0" xfId="57" applyFont="1" applyFill="1" applyAlignment="1" applyProtection="1">
      <alignment/>
      <protection/>
    </xf>
    <xf numFmtId="0" fontId="49" fillId="34" borderId="0" xfId="0" applyFont="1" applyFill="1" applyAlignment="1" applyProtection="1">
      <alignment/>
      <protection/>
    </xf>
    <xf numFmtId="0" fontId="7" fillId="34" borderId="0" xfId="57" applyFill="1" applyAlignment="1" applyProtection="1">
      <alignment vertical="top" wrapText="1"/>
      <protection/>
    </xf>
    <xf numFmtId="0" fontId="3" fillId="0" borderId="0" xfId="0" applyFont="1" applyFill="1" applyAlignment="1" applyProtection="1">
      <alignment horizontal="left" vertical="top" wrapText="1"/>
      <protection/>
    </xf>
    <xf numFmtId="0" fontId="63" fillId="36" borderId="0" xfId="0" applyNumberFormat="1" applyFont="1" applyFill="1" applyAlignment="1" applyProtection="1">
      <alignment horizontal="justify" vertical="center" wrapText="1"/>
      <protection/>
    </xf>
    <xf numFmtId="0" fontId="64" fillId="36" borderId="0" xfId="0" applyFont="1" applyFill="1" applyAlignment="1" applyProtection="1">
      <alignment horizontal="justify" vertical="center" wrapText="1"/>
      <protection/>
    </xf>
    <xf numFmtId="0" fontId="0" fillId="0" borderId="0" xfId="0" applyAlignment="1">
      <alignment horizontal="justify" vertical="center" wrapText="1"/>
    </xf>
    <xf numFmtId="0" fontId="8" fillId="0" borderId="0" xfId="0" applyFont="1" applyFill="1" applyAlignment="1" applyProtection="1">
      <alignment vertical="top" wrapText="1"/>
      <protection/>
    </xf>
    <xf numFmtId="0" fontId="0" fillId="0" borderId="0" xfId="0" applyFont="1" applyAlignment="1">
      <alignment horizontal="justify" vertical="top" wrapText="1"/>
    </xf>
    <xf numFmtId="0" fontId="7" fillId="34" borderId="0" xfId="57" applyFill="1" applyAlignment="1" applyProtection="1">
      <alignment horizontal="left" vertical="top" wrapText="1"/>
      <protection/>
    </xf>
    <xf numFmtId="0" fontId="0" fillId="0" borderId="0" xfId="0" applyFont="1" applyAlignment="1">
      <alignment horizontal="left" vertical="top" wrapText="1"/>
    </xf>
    <xf numFmtId="0" fontId="43" fillId="0" borderId="0" xfId="0" applyFont="1" applyFill="1" applyAlignment="1" applyProtection="1">
      <alignment vertical="top" wrapText="1"/>
      <protection/>
    </xf>
    <xf numFmtId="0" fontId="43" fillId="0" borderId="0" xfId="0" applyFont="1" applyFill="1" applyBorder="1" applyAlignment="1" applyProtection="1">
      <alignment vertical="top" wrapText="1"/>
      <protection/>
    </xf>
    <xf numFmtId="0" fontId="38" fillId="0" borderId="0" xfId="0" applyFont="1" applyFill="1" applyAlignment="1" applyProtection="1">
      <alignment horizontal="left" vertical="top" wrapText="1"/>
      <protection/>
    </xf>
    <xf numFmtId="0" fontId="7" fillId="34" borderId="0" xfId="57" applyFill="1" applyAlignment="1" applyProtection="1">
      <alignment/>
      <protection/>
    </xf>
    <xf numFmtId="0" fontId="49" fillId="34" borderId="0" xfId="0" applyFont="1" applyFill="1" applyAlignment="1" applyProtection="1">
      <alignment horizontal="justify" vertical="top" wrapText="1"/>
      <protection/>
    </xf>
    <xf numFmtId="0" fontId="49" fillId="34" borderId="0" xfId="0" applyFont="1" applyFill="1" applyBorder="1" applyAlignment="1" applyProtection="1">
      <alignment horizontal="justify" vertical="top" wrapText="1"/>
      <protection/>
    </xf>
    <xf numFmtId="0" fontId="0" fillId="0" borderId="0" xfId="0" applyFont="1" applyFill="1" applyAlignment="1" applyProtection="1">
      <alignment horizontal="left" vertical="center"/>
      <protection/>
    </xf>
    <xf numFmtId="185" fontId="0" fillId="31" borderId="24" xfId="0" applyNumberFormat="1" applyFill="1" applyBorder="1" applyAlignment="1" applyProtection="1">
      <alignment vertical="top" wrapText="1"/>
      <protection/>
    </xf>
    <xf numFmtId="0" fontId="0" fillId="34" borderId="24" xfId="0" applyFont="1" applyFill="1" applyBorder="1" applyAlignment="1" applyProtection="1">
      <alignment vertical="top" wrapText="1"/>
      <protection/>
    </xf>
    <xf numFmtId="185" fontId="0" fillId="39" borderId="24" xfId="0" applyNumberFormat="1" applyFill="1" applyBorder="1" applyAlignment="1" applyProtection="1">
      <alignment vertical="top" wrapText="1"/>
      <protection/>
    </xf>
    <xf numFmtId="0" fontId="0" fillId="39" borderId="24" xfId="0" applyFont="1" applyFill="1" applyBorder="1" applyAlignment="1" applyProtection="1">
      <alignment vertical="top" wrapText="1"/>
      <protection/>
    </xf>
    <xf numFmtId="0" fontId="58" fillId="34" borderId="17" xfId="0" applyFont="1" applyFill="1" applyBorder="1" applyAlignment="1" applyProtection="1">
      <alignment vertical="top" wrapText="1"/>
      <protection/>
    </xf>
    <xf numFmtId="0" fontId="0" fillId="0" borderId="0" xfId="0" applyFont="1" applyFill="1" applyAlignment="1" applyProtection="1">
      <alignment horizontal="left" vertical="top" wrapText="1"/>
      <protection/>
    </xf>
    <xf numFmtId="0" fontId="0" fillId="44" borderId="24" xfId="0" applyFill="1" applyBorder="1" applyAlignment="1" applyProtection="1">
      <alignment vertical="top" wrapText="1"/>
      <protection/>
    </xf>
    <xf numFmtId="0" fontId="70" fillId="27" borderId="23" xfId="0" applyFont="1" applyFill="1" applyBorder="1" applyAlignment="1" applyProtection="1">
      <alignment horizontal="center" vertical="center" wrapText="1"/>
      <protection/>
    </xf>
    <xf numFmtId="0" fontId="70" fillId="27" borderId="22" xfId="0" applyFont="1" applyFill="1" applyBorder="1" applyAlignment="1" applyProtection="1">
      <alignment horizontal="center" vertical="center" wrapText="1"/>
      <protection/>
    </xf>
    <xf numFmtId="0" fontId="70" fillId="27" borderId="21" xfId="0" applyFont="1" applyFill="1" applyBorder="1" applyAlignment="1" applyProtection="1">
      <alignment horizontal="center" vertical="center" wrapText="1"/>
      <protection/>
    </xf>
    <xf numFmtId="0" fontId="70" fillId="27" borderId="20" xfId="0" applyFont="1" applyFill="1" applyBorder="1" applyAlignment="1" applyProtection="1">
      <alignment horizontal="center" vertical="center" wrapText="1"/>
      <protection/>
    </xf>
    <xf numFmtId="0" fontId="70" fillId="27" borderId="0" xfId="0" applyFont="1" applyFill="1" applyBorder="1" applyAlignment="1" applyProtection="1">
      <alignment horizontal="center" vertical="center" wrapText="1"/>
      <protection/>
    </xf>
    <xf numFmtId="0" fontId="70" fillId="27" borderId="19" xfId="0" applyFont="1" applyFill="1" applyBorder="1" applyAlignment="1" applyProtection="1">
      <alignment horizontal="center" vertical="center" wrapText="1"/>
      <protection/>
    </xf>
    <xf numFmtId="0" fontId="70" fillId="27" borderId="18" xfId="0" applyFont="1" applyFill="1" applyBorder="1" applyAlignment="1" applyProtection="1">
      <alignment horizontal="center" vertical="center" wrapText="1"/>
      <protection/>
    </xf>
    <xf numFmtId="0" fontId="70" fillId="27" borderId="17" xfId="0" applyFont="1" applyFill="1" applyBorder="1" applyAlignment="1" applyProtection="1">
      <alignment horizontal="center" vertical="center" wrapText="1"/>
      <protection/>
    </xf>
    <xf numFmtId="0" fontId="70" fillId="27" borderId="16" xfId="0" applyFont="1" applyFill="1" applyBorder="1" applyAlignment="1" applyProtection="1">
      <alignment horizontal="center" vertical="center" wrapText="1"/>
      <protection/>
    </xf>
    <xf numFmtId="0" fontId="0" fillId="34" borderId="0" xfId="0" applyFont="1" applyFill="1" applyAlignment="1" applyProtection="1">
      <alignment horizontal="left" vertical="center"/>
      <protection/>
    </xf>
    <xf numFmtId="0" fontId="0" fillId="0" borderId="0" xfId="0" applyFont="1" applyAlignment="1" applyProtection="1">
      <alignment horizontal="left" vertical="top" wrapText="1"/>
      <protection/>
    </xf>
    <xf numFmtId="0" fontId="3" fillId="0" borderId="0" xfId="0" applyFont="1" applyFill="1" applyAlignment="1" applyProtection="1">
      <alignment horizontal="justify" vertical="top" wrapText="1"/>
      <protection/>
    </xf>
    <xf numFmtId="0" fontId="0" fillId="0" borderId="0" xfId="0" applyFill="1" applyAlignment="1" applyProtection="1">
      <alignment horizontal="left" vertical="top"/>
      <protection/>
    </xf>
    <xf numFmtId="0" fontId="41" fillId="0" borderId="0" xfId="0" applyFont="1" applyFill="1" applyAlignment="1" applyProtection="1">
      <alignment horizontal="left" vertical="top" wrapText="1"/>
      <protection/>
    </xf>
    <xf numFmtId="0" fontId="5" fillId="31" borderId="25" xfId="70" applyNumberFormat="1" applyFont="1" applyFill="1" applyBorder="1" applyAlignment="1" applyProtection="1">
      <alignment vertical="top" wrapText="1"/>
      <protection locked="0"/>
    </xf>
    <xf numFmtId="0" fontId="5" fillId="31" borderId="30" xfId="70" applyNumberFormat="1" applyFont="1" applyFill="1" applyBorder="1" applyAlignment="1" applyProtection="1">
      <alignment vertical="top" wrapText="1"/>
      <protection locked="0"/>
    </xf>
    <xf numFmtId="0" fontId="5" fillId="31" borderId="33" xfId="70" applyNumberFormat="1" applyFont="1" applyFill="1" applyBorder="1" applyAlignment="1" applyProtection="1">
      <alignment vertical="top" wrapText="1"/>
      <protection locked="0"/>
    </xf>
    <xf numFmtId="0" fontId="55" fillId="34" borderId="0" xfId="70" applyFont="1" applyFill="1" applyBorder="1" applyAlignment="1" applyProtection="1">
      <alignment horizontal="left" vertical="top" wrapText="1"/>
      <protection/>
    </xf>
    <xf numFmtId="0" fontId="0" fillId="34" borderId="0" xfId="70" applyFill="1" applyAlignment="1" applyProtection="1">
      <alignment horizontal="left" vertical="top" wrapText="1"/>
      <protection/>
    </xf>
    <xf numFmtId="0" fontId="7" fillId="0" borderId="0" xfId="57" applyAlignment="1" applyProtection="1">
      <alignment horizontal="center"/>
      <protection/>
    </xf>
    <xf numFmtId="0" fontId="6" fillId="34" borderId="25" xfId="70" applyFont="1" applyFill="1" applyBorder="1" applyAlignment="1" applyProtection="1">
      <alignment horizontal="left" vertical="top" wrapText="1"/>
      <protection/>
    </xf>
    <xf numFmtId="0" fontId="3" fillId="34" borderId="30" xfId="70" applyFont="1" applyFill="1" applyBorder="1" applyAlignment="1" applyProtection="1">
      <alignment horizontal="left" vertical="top" wrapText="1"/>
      <protection/>
    </xf>
    <xf numFmtId="0" fontId="0" fillId="34" borderId="30" xfId="70" applyFont="1" applyFill="1" applyBorder="1" applyAlignment="1" applyProtection="1">
      <alignment horizontal="left" vertical="top" wrapText="1"/>
      <protection/>
    </xf>
    <xf numFmtId="0" fontId="0" fillId="34" borderId="33" xfId="70" applyFont="1" applyFill="1" applyBorder="1" applyAlignment="1" applyProtection="1">
      <alignment horizontal="left" vertical="top" wrapText="1"/>
      <protection/>
    </xf>
    <xf numFmtId="0" fontId="8" fillId="34" borderId="0" xfId="70" applyFont="1" applyFill="1" applyAlignment="1" applyProtection="1">
      <alignment horizontal="left" vertical="center" wrapText="1"/>
      <protection/>
    </xf>
    <xf numFmtId="0" fontId="2" fillId="35" borderId="0" xfId="70" applyFont="1" applyFill="1" applyBorder="1" applyAlignment="1" applyProtection="1">
      <alignment horizontal="left"/>
      <protection/>
    </xf>
    <xf numFmtId="0" fontId="9" fillId="34" borderId="0" xfId="70" applyFont="1" applyFill="1" applyAlignment="1" applyProtection="1">
      <alignment horizontal="left" vertical="top" wrapText="1"/>
      <protection/>
    </xf>
    <xf numFmtId="0" fontId="0" fillId="34" borderId="0" xfId="70" applyFont="1" applyFill="1" applyAlignment="1" applyProtection="1">
      <alignment horizontal="left" vertical="top" wrapText="1"/>
      <protection/>
    </xf>
    <xf numFmtId="0" fontId="9" fillId="34" borderId="0" xfId="70" applyFont="1" applyFill="1" applyAlignment="1" applyProtection="1">
      <alignment horizontal="justify" vertical="top" wrapText="1"/>
      <protection/>
    </xf>
    <xf numFmtId="0" fontId="0" fillId="34" borderId="0" xfId="70" applyFont="1" applyFill="1" applyAlignment="1" applyProtection="1">
      <alignment horizontal="justify" vertical="top" wrapText="1"/>
      <protection/>
    </xf>
    <xf numFmtId="0" fontId="9" fillId="34" borderId="0" xfId="0" applyFont="1" applyFill="1" applyAlignment="1" applyProtection="1">
      <alignment horizontal="justify" vertical="top" wrapText="1"/>
      <protection/>
    </xf>
    <xf numFmtId="0" fontId="0" fillId="0" borderId="0" xfId="0" applyAlignment="1" applyProtection="1">
      <alignment horizontal="justify" wrapText="1"/>
      <protection/>
    </xf>
    <xf numFmtId="0" fontId="0" fillId="0" borderId="0" xfId="0" applyAlignment="1" applyProtection="1">
      <alignment horizontal="justify" vertical="top" wrapText="1"/>
      <protection/>
    </xf>
    <xf numFmtId="0" fontId="0" fillId="34" borderId="0" xfId="0" applyFont="1" applyFill="1" applyAlignment="1">
      <alignment horizontal="justify" vertical="top" wrapText="1"/>
    </xf>
    <xf numFmtId="0" fontId="5" fillId="31" borderId="25" xfId="0" applyNumberFormat="1" applyFont="1" applyFill="1" applyBorder="1" applyAlignment="1" applyProtection="1">
      <alignment horizontal="left" vertical="top"/>
      <protection locked="0"/>
    </xf>
    <xf numFmtId="0" fontId="5" fillId="31" borderId="30" xfId="0" applyNumberFormat="1" applyFont="1" applyFill="1" applyBorder="1" applyAlignment="1" applyProtection="1">
      <alignment horizontal="left" vertical="top"/>
      <protection locked="0"/>
    </xf>
    <xf numFmtId="0" fontId="5" fillId="31" borderId="33" xfId="0" applyNumberFormat="1" applyFont="1" applyFill="1" applyBorder="1" applyAlignment="1" applyProtection="1">
      <alignment horizontal="left" vertical="top"/>
      <protection locked="0"/>
    </xf>
    <xf numFmtId="0" fontId="3" fillId="38" borderId="0" xfId="0" applyFont="1" applyFill="1" applyAlignment="1" applyProtection="1">
      <alignment vertical="top"/>
      <protection/>
    </xf>
    <xf numFmtId="0" fontId="5" fillId="32" borderId="25" xfId="0" applyNumberFormat="1" applyFont="1" applyFill="1" applyBorder="1" applyAlignment="1" applyProtection="1">
      <alignment horizontal="left" vertical="top"/>
      <protection locked="0"/>
    </xf>
    <xf numFmtId="0" fontId="5" fillId="32" borderId="30" xfId="0" applyNumberFormat="1" applyFont="1" applyFill="1" applyBorder="1" applyAlignment="1" applyProtection="1">
      <alignment horizontal="left" vertical="top"/>
      <protection locked="0"/>
    </xf>
    <xf numFmtId="0" fontId="5" fillId="32" borderId="33" xfId="0" applyNumberFormat="1" applyFont="1" applyFill="1" applyBorder="1" applyAlignment="1" applyProtection="1">
      <alignment horizontal="left" vertical="top"/>
      <protection locked="0"/>
    </xf>
    <xf numFmtId="0" fontId="3" fillId="34" borderId="0" xfId="0" applyFont="1" applyFill="1" applyAlignment="1" applyProtection="1">
      <alignment horizontal="justify" vertical="top" wrapText="1"/>
      <protection/>
    </xf>
    <xf numFmtId="0" fontId="3" fillId="34" borderId="0" xfId="0" applyFont="1" applyFill="1" applyAlignment="1" applyProtection="1">
      <alignment horizontal="justify" vertical="center" wrapText="1"/>
      <protection/>
    </xf>
    <xf numFmtId="0" fontId="3" fillId="34" borderId="57" xfId="0" applyFont="1" applyFill="1" applyBorder="1" applyAlignment="1" applyProtection="1">
      <alignment horizontal="justify" vertical="center" wrapText="1"/>
      <protection/>
    </xf>
    <xf numFmtId="0" fontId="9" fillId="34" borderId="0" xfId="0" applyFont="1" applyFill="1" applyAlignment="1" applyProtection="1">
      <alignment horizontal="left" vertical="top" wrapText="1"/>
      <protection/>
    </xf>
    <xf numFmtId="0" fontId="0" fillId="34" borderId="0" xfId="0" applyFont="1" applyFill="1" applyAlignment="1">
      <alignment vertical="top" wrapText="1"/>
    </xf>
    <xf numFmtId="0" fontId="0" fillId="31" borderId="18" xfId="0" applyNumberFormat="1" applyFont="1" applyFill="1" applyBorder="1" applyAlignment="1" applyProtection="1">
      <alignment vertical="top" wrapText="1"/>
      <protection locked="0"/>
    </xf>
    <xf numFmtId="0" fontId="0" fillId="31"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1" borderId="20" xfId="0" applyNumberFormat="1" applyFont="1" applyFill="1" applyBorder="1" applyAlignment="1" applyProtection="1">
      <alignment vertical="top" wrapText="1"/>
      <protection locked="0"/>
    </xf>
    <xf numFmtId="0" fontId="0" fillId="31"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0" fillId="31" borderId="23" xfId="0" applyNumberFormat="1" applyFont="1" applyFill="1" applyBorder="1" applyAlignment="1" applyProtection="1">
      <alignment vertical="top" wrapText="1"/>
      <protection locked="0"/>
    </xf>
    <xf numFmtId="0" fontId="0" fillId="31"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4" fillId="34" borderId="0" xfId="0" applyFont="1" applyFill="1" applyAlignment="1" applyProtection="1">
      <alignment vertical="top" wrapText="1"/>
      <protection/>
    </xf>
    <xf numFmtId="0" fontId="3" fillId="34" borderId="17" xfId="0" applyFont="1" applyFill="1" applyBorder="1" applyAlignment="1" applyProtection="1">
      <alignment horizontal="left" vertical="top" wrapText="1"/>
      <protection/>
    </xf>
    <xf numFmtId="0" fontId="4" fillId="38" borderId="0" xfId="0" applyFont="1" applyFill="1" applyAlignment="1" applyProtection="1">
      <alignment horizontal="justify" vertical="top" wrapText="1"/>
      <protection/>
    </xf>
    <xf numFmtId="0" fontId="4" fillId="38" borderId="0" xfId="0" applyFont="1" applyFill="1" applyAlignment="1" applyProtection="1">
      <alignment horizontal="justify" vertical="top" wrapText="1"/>
      <protection/>
    </xf>
    <xf numFmtId="0" fontId="3" fillId="34" borderId="0" xfId="0" applyFont="1" applyFill="1" applyAlignment="1" applyProtection="1">
      <alignment horizontal="justify" vertical="top" wrapText="1"/>
      <protection/>
    </xf>
    <xf numFmtId="0" fontId="7" fillId="0" borderId="0" xfId="57" applyAlignment="1" applyProtection="1">
      <alignment horizontal="left"/>
      <protection/>
    </xf>
    <xf numFmtId="0" fontId="5" fillId="31" borderId="25" xfId="0" applyNumberFormat="1" applyFont="1" applyFill="1" applyBorder="1" applyAlignment="1" applyProtection="1">
      <alignment horizontal="left" vertical="top"/>
      <protection locked="0"/>
    </xf>
    <xf numFmtId="0" fontId="7" fillId="0" borderId="0" xfId="57" applyFill="1" applyAlignment="1" applyProtection="1">
      <alignment vertical="top"/>
      <protection/>
    </xf>
    <xf numFmtId="0" fontId="7" fillId="0" borderId="0" xfId="57" applyAlignment="1" applyProtection="1">
      <alignment vertical="top"/>
      <protection/>
    </xf>
    <xf numFmtId="0" fontId="4" fillId="38" borderId="0" xfId="0" applyFont="1" applyFill="1" applyAlignment="1" applyProtection="1">
      <alignment horizontal="left" vertical="top" wrapText="1"/>
      <protection/>
    </xf>
    <xf numFmtId="0" fontId="5" fillId="31" borderId="25" xfId="0" applyNumberFormat="1" applyFont="1" applyFill="1" applyBorder="1" applyAlignment="1" applyProtection="1">
      <alignment horizontal="left" vertical="top" wrapText="1"/>
      <protection locked="0"/>
    </xf>
    <xf numFmtId="0" fontId="5" fillId="31" borderId="30" xfId="0" applyNumberFormat="1" applyFont="1" applyFill="1" applyBorder="1" applyAlignment="1" applyProtection="1">
      <alignment horizontal="left" vertical="top" wrapText="1"/>
      <protection locked="0"/>
    </xf>
    <xf numFmtId="0" fontId="5" fillId="31" borderId="33" xfId="0" applyNumberFormat="1" applyFont="1" applyFill="1" applyBorder="1" applyAlignment="1" applyProtection="1">
      <alignment horizontal="left" vertical="top" wrapText="1"/>
      <protection locked="0"/>
    </xf>
    <xf numFmtId="0" fontId="5" fillId="31" borderId="25" xfId="0" applyNumberFormat="1" applyFont="1" applyFill="1" applyBorder="1" applyAlignment="1" applyProtection="1" quotePrefix="1">
      <alignment horizontal="left" vertical="top" wrapText="1"/>
      <protection locked="0"/>
    </xf>
    <xf numFmtId="0" fontId="59" fillId="31" borderId="25" xfId="0" applyFont="1" applyFill="1" applyBorder="1" applyAlignment="1" applyProtection="1">
      <alignment horizontal="left" vertical="top" wrapText="1"/>
      <protection locked="0"/>
    </xf>
    <xf numFmtId="0" fontId="0" fillId="31" borderId="30" xfId="0" applyFill="1"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5" fillId="31" borderId="25" xfId="0" applyNumberFormat="1" applyFont="1" applyFill="1" applyBorder="1" applyAlignment="1" applyProtection="1">
      <alignment horizontal="left" vertical="center"/>
      <protection locked="0"/>
    </xf>
    <xf numFmtId="0" fontId="5" fillId="31" borderId="30" xfId="0" applyNumberFormat="1" applyFont="1" applyFill="1" applyBorder="1" applyAlignment="1" applyProtection="1">
      <alignment horizontal="left" vertical="center"/>
      <protection locked="0"/>
    </xf>
    <xf numFmtId="0" fontId="5" fillId="31" borderId="33" xfId="0" applyNumberFormat="1" applyFont="1" applyFill="1" applyBorder="1" applyAlignment="1" applyProtection="1">
      <alignment horizontal="left" vertical="center"/>
      <protection locked="0"/>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57" fillId="34" borderId="0" xfId="0" applyFont="1" applyFill="1" applyAlignment="1" applyProtection="1">
      <alignment horizontal="justify" wrapText="1"/>
      <protection/>
    </xf>
    <xf numFmtId="0" fontId="49" fillId="34" borderId="0" xfId="0" applyFont="1" applyFill="1" applyAlignment="1" applyProtection="1">
      <alignment horizontal="justify" wrapText="1"/>
      <protection/>
    </xf>
    <xf numFmtId="0" fontId="0" fillId="0" borderId="0" xfId="0" applyFont="1" applyAlignment="1" applyProtection="1">
      <alignment horizontal="justify" vertical="top" wrapText="1"/>
      <protection/>
    </xf>
    <xf numFmtId="0" fontId="3" fillId="38" borderId="0" xfId="0" applyFont="1" applyFill="1" applyAlignment="1" applyProtection="1">
      <alignment vertical="top" wrapText="1"/>
      <protection/>
    </xf>
    <xf numFmtId="0" fontId="66" fillId="34" borderId="0" xfId="0" applyFont="1" applyFill="1" applyAlignment="1">
      <alignment horizontal="justify" vertical="top" wrapText="1"/>
    </xf>
    <xf numFmtId="0" fontId="3" fillId="0" borderId="0" xfId="0" applyFont="1" applyAlignment="1">
      <alignment horizontal="justify" vertical="top" wrapText="1"/>
    </xf>
    <xf numFmtId="0" fontId="9" fillId="34" borderId="0" xfId="0" applyFont="1" applyFill="1" applyAlignment="1">
      <alignment horizontal="justify" vertical="top" wrapText="1"/>
    </xf>
    <xf numFmtId="0" fontId="3" fillId="38" borderId="0" xfId="0" applyFont="1" applyFill="1" applyAlignment="1" applyProtection="1">
      <alignment horizontal="left" vertical="top"/>
      <protection/>
    </xf>
    <xf numFmtId="0" fontId="3" fillId="38" borderId="19" xfId="0" applyFont="1" applyFill="1" applyBorder="1" applyAlignment="1" applyProtection="1">
      <alignment horizontal="left" vertical="top"/>
      <protection/>
    </xf>
    <xf numFmtId="0" fontId="0" fillId="0" borderId="19" xfId="0" applyBorder="1" applyAlignment="1">
      <alignment horizontal="justify" vertical="top" wrapText="1"/>
    </xf>
    <xf numFmtId="0" fontId="3" fillId="34" borderId="0" xfId="0" applyFont="1" applyFill="1" applyAlignment="1">
      <alignment vertical="top" wrapText="1"/>
    </xf>
    <xf numFmtId="0" fontId="9" fillId="34" borderId="0" xfId="0" applyFont="1" applyFill="1" applyBorder="1" applyAlignment="1" applyProtection="1">
      <alignment horizontal="justify" vertical="top" wrapText="1"/>
      <protection/>
    </xf>
    <xf numFmtId="0" fontId="9" fillId="34" borderId="0" xfId="0" applyFont="1" applyFill="1" applyBorder="1" applyAlignment="1" applyProtection="1">
      <alignment horizontal="left" vertical="top" wrapText="1"/>
      <protection/>
    </xf>
    <xf numFmtId="0" fontId="5" fillId="31" borderId="24" xfId="0" applyNumberFormat="1"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9" fillId="34" borderId="0" xfId="0" applyFont="1" applyFill="1" applyAlignment="1" applyProtection="1">
      <alignment vertical="top" wrapText="1"/>
      <protection/>
    </xf>
    <xf numFmtId="0" fontId="9" fillId="34" borderId="0" xfId="0" applyFont="1" applyFill="1" applyAlignment="1">
      <alignment vertical="top" wrapText="1"/>
    </xf>
    <xf numFmtId="0" fontId="9" fillId="34" borderId="19" xfId="0" applyFont="1" applyFill="1" applyBorder="1" applyAlignment="1">
      <alignment vertical="top" wrapText="1"/>
    </xf>
    <xf numFmtId="0" fontId="40" fillId="34" borderId="17" xfId="57" applyFont="1" applyFill="1" applyBorder="1" applyAlignment="1" applyProtection="1">
      <alignment vertical="top" wrapText="1"/>
      <protection/>
    </xf>
    <xf numFmtId="0" fontId="40" fillId="34" borderId="17" xfId="0" applyFont="1" applyFill="1" applyBorder="1" applyAlignment="1">
      <alignment vertical="top" wrapText="1"/>
    </xf>
    <xf numFmtId="0" fontId="66" fillId="34" borderId="0" xfId="0" applyFont="1" applyFill="1" applyBorder="1" applyAlignment="1" applyProtection="1">
      <alignment horizontal="justify" vertical="top" wrapText="1"/>
      <protection/>
    </xf>
    <xf numFmtId="0" fontId="3" fillId="0" borderId="0" xfId="0" applyFont="1" applyBorder="1" applyAlignment="1">
      <alignment horizontal="justify" vertical="top" wrapText="1"/>
    </xf>
    <xf numFmtId="0" fontId="7" fillId="0" borderId="0" xfId="57" applyAlignment="1" applyProtection="1">
      <alignment vertical="center" wrapText="1"/>
      <protection/>
    </xf>
    <xf numFmtId="0" fontId="7" fillId="0" borderId="0" xfId="57" applyAlignment="1" applyProtection="1">
      <alignment wrapText="1"/>
      <protection/>
    </xf>
    <xf numFmtId="0" fontId="48" fillId="0" borderId="0" xfId="57" applyFont="1" applyAlignment="1" applyProtection="1">
      <alignment vertical="center" wrapText="1"/>
      <protection/>
    </xf>
    <xf numFmtId="0" fontId="0" fillId="0" borderId="0" xfId="0" applyAlignment="1" applyProtection="1">
      <alignment wrapText="1"/>
      <protection/>
    </xf>
    <xf numFmtId="185" fontId="6" fillId="31" borderId="25" xfId="0" applyNumberFormat="1" applyFont="1" applyFill="1" applyBorder="1" applyAlignment="1" applyProtection="1">
      <alignment vertical="top"/>
      <protection locked="0"/>
    </xf>
    <xf numFmtId="185" fontId="6" fillId="31" borderId="33" xfId="0" applyNumberFormat="1" applyFont="1" applyFill="1" applyBorder="1" applyAlignment="1" applyProtection="1">
      <alignment vertical="top"/>
      <protection locked="0"/>
    </xf>
    <xf numFmtId="0" fontId="9" fillId="34" borderId="17" xfId="0" applyFont="1" applyFill="1" applyBorder="1" applyAlignment="1" applyProtection="1">
      <alignment horizontal="justify" vertical="top" wrapText="1"/>
      <protection/>
    </xf>
    <xf numFmtId="0" fontId="0" fillId="0" borderId="17" xfId="0" applyBorder="1" applyAlignment="1">
      <alignment horizontal="justify" vertical="top" wrapText="1"/>
    </xf>
    <xf numFmtId="0" fontId="0" fillId="32" borderId="25" xfId="0" applyFill="1" applyBorder="1" applyAlignment="1" applyProtection="1">
      <alignment horizontal="center" vertical="top" wrapText="1"/>
      <protection locked="0"/>
    </xf>
    <xf numFmtId="0" fontId="0" fillId="32" borderId="33" xfId="0" applyFill="1" applyBorder="1" applyAlignment="1" applyProtection="1">
      <alignment horizontal="center" vertical="top" wrapText="1"/>
      <protection locked="0"/>
    </xf>
    <xf numFmtId="0" fontId="7" fillId="0" borderId="0" xfId="57" applyAlignment="1" applyProtection="1">
      <alignment horizontal="left" vertical="top" wrapText="1"/>
      <protection/>
    </xf>
    <xf numFmtId="0" fontId="4" fillId="0" borderId="0" xfId="0" applyFont="1" applyFill="1" applyAlignment="1" applyProtection="1">
      <alignment horizontal="left" vertical="top" wrapText="1"/>
      <protection/>
    </xf>
    <xf numFmtId="0" fontId="5" fillId="0" borderId="25" xfId="0" applyFont="1" applyFill="1" applyBorder="1" applyAlignment="1" applyProtection="1">
      <alignment vertical="top" wrapText="1"/>
      <protection/>
    </xf>
    <xf numFmtId="0" fontId="5" fillId="0" borderId="33" xfId="0" applyFont="1" applyFill="1" applyBorder="1" applyAlignment="1" applyProtection="1">
      <alignment vertical="top" wrapText="1"/>
      <protection/>
    </xf>
    <xf numFmtId="0" fontId="3" fillId="0" borderId="0" xfId="0" applyFont="1" applyAlignment="1" applyProtection="1">
      <alignment horizontal="justify" vertical="top" wrapText="1"/>
      <protection/>
    </xf>
    <xf numFmtId="0" fontId="3" fillId="34" borderId="0" xfId="0" applyFont="1" applyFill="1" applyBorder="1" applyAlignment="1" applyProtection="1">
      <alignment horizontal="justify" vertical="top" wrapText="1"/>
      <protection/>
    </xf>
    <xf numFmtId="0" fontId="4" fillId="0" borderId="0" xfId="0" applyFont="1" applyFill="1" applyAlignment="1" applyProtection="1">
      <alignment horizontal="justify" vertical="top" wrapText="1"/>
      <protection/>
    </xf>
    <xf numFmtId="0" fontId="5" fillId="31" borderId="24" xfId="0" applyFont="1" applyFill="1" applyBorder="1" applyAlignment="1" applyProtection="1">
      <alignment horizontal="left" vertical="top" wrapText="1"/>
      <protection locked="0"/>
    </xf>
    <xf numFmtId="0" fontId="5" fillId="31" borderId="25" xfId="0" applyFont="1" applyFill="1" applyBorder="1" applyAlignment="1" applyProtection="1">
      <alignment horizontal="left" vertical="top"/>
      <protection locked="0"/>
    </xf>
    <xf numFmtId="0" fontId="5" fillId="31" borderId="30" xfId="0" applyFont="1" applyFill="1" applyBorder="1" applyAlignment="1" applyProtection="1">
      <alignment horizontal="left" vertical="top"/>
      <protection locked="0"/>
    </xf>
    <xf numFmtId="0" fontId="5" fillId="31" borderId="33" xfId="0" applyFont="1" applyFill="1" applyBorder="1" applyAlignment="1" applyProtection="1">
      <alignment horizontal="left" vertical="top"/>
      <protection locked="0"/>
    </xf>
    <xf numFmtId="0" fontId="0" fillId="0" borderId="0" xfId="0" applyFont="1" applyAlignment="1" applyProtection="1">
      <alignment horizontal="justify" vertical="top" wrapText="1"/>
      <protection/>
    </xf>
    <xf numFmtId="0" fontId="5" fillId="31" borderId="24" xfId="0" applyFont="1" applyFill="1" applyBorder="1" applyAlignment="1" applyProtection="1">
      <alignment horizontal="center" vertical="center"/>
      <protection locked="0"/>
    </xf>
    <xf numFmtId="0" fontId="6" fillId="0" borderId="25" xfId="0" applyFont="1" applyBorder="1" applyAlignment="1" applyProtection="1">
      <alignment horizontal="center" vertical="center" wrapText="1"/>
      <protection/>
    </xf>
    <xf numFmtId="0" fontId="6" fillId="0" borderId="33" xfId="0" applyFont="1" applyBorder="1" applyAlignment="1" applyProtection="1">
      <alignment horizontal="center" vertical="center" wrapText="1"/>
      <protection/>
    </xf>
    <xf numFmtId="0" fontId="4" fillId="34" borderId="0" xfId="0" applyFont="1" applyFill="1" applyBorder="1" applyAlignment="1" applyProtection="1">
      <alignment horizontal="justify" vertical="top" wrapText="1"/>
      <protection/>
    </xf>
    <xf numFmtId="0" fontId="4" fillId="34" borderId="0" xfId="0" applyFont="1" applyFill="1" applyBorder="1" applyAlignment="1" applyProtection="1">
      <alignment horizontal="justify" vertical="top" wrapText="1"/>
      <protection/>
    </xf>
    <xf numFmtId="0" fontId="0" fillId="0" borderId="0" xfId="0" applyBorder="1" applyAlignment="1" applyProtection="1">
      <alignment horizontal="justify" vertical="top" wrapText="1"/>
      <protection/>
    </xf>
    <xf numFmtId="49" fontId="5" fillId="31"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justify" vertical="top" wrapText="1"/>
      <protection/>
    </xf>
    <xf numFmtId="0" fontId="5" fillId="31" borderId="25" xfId="0" applyFont="1" applyFill="1" applyBorder="1" applyAlignment="1" applyProtection="1">
      <alignment horizontal="center" vertical="center"/>
      <protection locked="0"/>
    </xf>
    <xf numFmtId="0" fontId="5" fillId="31" borderId="33" xfId="0" applyFont="1" applyFill="1" applyBorder="1" applyAlignment="1" applyProtection="1">
      <alignment horizontal="center" vertical="center"/>
      <protection locked="0"/>
    </xf>
    <xf numFmtId="0" fontId="6" fillId="0" borderId="24" xfId="0" applyFont="1" applyBorder="1" applyAlignment="1" applyProtection="1">
      <alignment horizontal="center" vertical="center" wrapText="1"/>
      <protection/>
    </xf>
    <xf numFmtId="0" fontId="60" fillId="34" borderId="22" xfId="0" applyFont="1" applyFill="1" applyBorder="1" applyAlignment="1" applyProtection="1">
      <alignment horizontal="justify" vertical="top" wrapText="1"/>
      <protection/>
    </xf>
    <xf numFmtId="0" fontId="49" fillId="34" borderId="22" xfId="0" applyFont="1" applyFill="1" applyBorder="1" applyAlignment="1" applyProtection="1">
      <alignment horizontal="justify" vertical="top" wrapText="1"/>
      <protection/>
    </xf>
    <xf numFmtId="0" fontId="61" fillId="34" borderId="0" xfId="0" applyFont="1" applyFill="1" applyBorder="1" applyAlignment="1" applyProtection="1">
      <alignment horizontal="left" vertical="top" wrapText="1"/>
      <protection/>
    </xf>
    <xf numFmtId="0" fontId="49" fillId="34" borderId="0" xfId="0" applyFont="1" applyFill="1" applyAlignment="1" applyProtection="1">
      <alignment horizontal="left" vertical="top" wrapText="1"/>
      <protection/>
    </xf>
    <xf numFmtId="0" fontId="38" fillId="39" borderId="25" xfId="0" applyFont="1" applyFill="1" applyBorder="1" applyAlignment="1" applyProtection="1">
      <alignment horizontal="left" vertical="top"/>
      <protection/>
    </xf>
    <xf numFmtId="0" fontId="38" fillId="39" borderId="30" xfId="0" applyFont="1" applyFill="1" applyBorder="1" applyAlignment="1" applyProtection="1">
      <alignment horizontal="left" vertical="top"/>
      <protection/>
    </xf>
    <xf numFmtId="0" fontId="0" fillId="39" borderId="30" xfId="0" applyFill="1" applyBorder="1" applyAlignment="1" applyProtection="1">
      <alignment horizontal="left" vertical="top"/>
      <protection/>
    </xf>
    <xf numFmtId="0" fontId="0" fillId="39" borderId="30" xfId="0" applyFill="1" applyBorder="1" applyAlignment="1" applyProtection="1">
      <alignment vertical="top"/>
      <protection/>
    </xf>
    <xf numFmtId="0" fontId="0" fillId="39" borderId="33" xfId="0" applyFill="1" applyBorder="1" applyAlignment="1" applyProtection="1">
      <alignment vertical="top"/>
      <protection/>
    </xf>
    <xf numFmtId="0" fontId="71" fillId="0" borderId="0" xfId="57" applyFont="1" applyFill="1" applyBorder="1" applyAlignment="1" applyProtection="1">
      <alignment horizontal="left" vertical="top"/>
      <protection/>
    </xf>
    <xf numFmtId="0" fontId="71" fillId="0" borderId="0" xfId="57" applyFont="1" applyFill="1" applyAlignment="1" applyProtection="1">
      <alignment vertical="top"/>
      <protection/>
    </xf>
    <xf numFmtId="0" fontId="71" fillId="0" borderId="0" xfId="57" applyFont="1" applyAlignment="1" applyProtection="1">
      <alignment vertical="top"/>
      <protection/>
    </xf>
    <xf numFmtId="0" fontId="9" fillId="0" borderId="17" xfId="0" applyFont="1" applyFill="1" applyBorder="1" applyAlignment="1" applyProtection="1">
      <alignment horizontal="justify" vertical="center" wrapText="1"/>
      <protection/>
    </xf>
    <xf numFmtId="0" fontId="0" fillId="0" borderId="17" xfId="0" applyBorder="1" applyAlignment="1" applyProtection="1">
      <alignment horizontal="justify" vertical="center" wrapText="1"/>
      <protection/>
    </xf>
    <xf numFmtId="0" fontId="4" fillId="0" borderId="0" xfId="0" applyFont="1" applyFill="1" applyAlignment="1" applyProtection="1">
      <alignment horizontal="left" vertical="top" wrapText="1"/>
      <protection/>
    </xf>
    <xf numFmtId="0" fontId="0" fillId="0" borderId="0" xfId="0" applyAlignment="1" applyProtection="1">
      <alignment horizontal="left" vertical="top" wrapText="1"/>
      <protection/>
    </xf>
    <xf numFmtId="14" fontId="5" fillId="31" borderId="25" xfId="0" applyNumberFormat="1" applyFont="1" applyFill="1" applyBorder="1" applyAlignment="1" applyProtection="1">
      <alignment vertical="top"/>
      <protection locked="0"/>
    </xf>
    <xf numFmtId="0" fontId="0" fillId="0" borderId="33" xfId="0" applyBorder="1" applyAlignment="1" applyProtection="1">
      <alignment/>
      <protection locked="0"/>
    </xf>
    <xf numFmtId="0" fontId="8" fillId="34" borderId="0" xfId="0" applyFont="1" applyFill="1" applyAlignment="1" applyProtection="1">
      <alignment horizontal="left" vertical="top" wrapText="1"/>
      <protection/>
    </xf>
    <xf numFmtId="0" fontId="60" fillId="34" borderId="22" xfId="0" applyFont="1" applyFill="1" applyBorder="1" applyAlignment="1" applyProtection="1">
      <alignment horizontal="left" vertical="top" wrapText="1"/>
      <protection/>
    </xf>
    <xf numFmtId="0" fontId="49" fillId="34" borderId="22" xfId="0" applyFont="1" applyFill="1" applyBorder="1" applyAlignment="1" applyProtection="1">
      <alignment horizontal="left" vertical="top" wrapText="1"/>
      <protection/>
    </xf>
    <xf numFmtId="0" fontId="87" fillId="34" borderId="0" xfId="0" applyFont="1" applyFill="1" applyAlignment="1" applyProtection="1">
      <alignment horizontal="justify" vertical="top" wrapText="1"/>
      <protection/>
    </xf>
    <xf numFmtId="0" fontId="85" fillId="0" borderId="0" xfId="0" applyFont="1" applyAlignment="1" applyProtection="1">
      <alignment horizontal="justify" vertical="top" wrapText="1"/>
      <protection/>
    </xf>
    <xf numFmtId="0" fontId="40" fillId="34" borderId="0" xfId="57" applyFont="1" applyFill="1" applyBorder="1" applyAlignment="1" applyProtection="1">
      <alignment vertical="top" wrapText="1"/>
      <protection/>
    </xf>
    <xf numFmtId="0" fontId="40" fillId="34" borderId="0" xfId="0" applyFont="1" applyFill="1" applyAlignment="1">
      <alignment vertical="top" wrapText="1"/>
    </xf>
    <xf numFmtId="0" fontId="55" fillId="0" borderId="0" xfId="0" applyFont="1" applyFill="1" applyAlignment="1" applyProtection="1">
      <alignment horizontal="left" vertical="top" wrapText="1"/>
      <protection/>
    </xf>
    <xf numFmtId="0" fontId="9" fillId="34" borderId="0" xfId="0" applyFont="1" applyFill="1" applyAlignment="1">
      <alignment horizontal="left" vertical="top" wrapText="1"/>
    </xf>
    <xf numFmtId="0" fontId="2" fillId="35" borderId="0" xfId="0" applyFont="1" applyFill="1" applyAlignment="1" applyProtection="1">
      <alignment horizontal="justify" vertical="top" wrapText="1"/>
      <protection/>
    </xf>
    <xf numFmtId="0" fontId="2" fillId="35" borderId="0" xfId="0" applyFont="1" applyFill="1" applyAlignment="1">
      <alignment horizontal="justify" vertical="top" wrapText="1"/>
    </xf>
    <xf numFmtId="0" fontId="3" fillId="34" borderId="0" xfId="0" applyFont="1" applyFill="1" applyBorder="1" applyAlignment="1" applyProtection="1">
      <alignment vertical="top" wrapText="1"/>
      <protection/>
    </xf>
    <xf numFmtId="0" fontId="3" fillId="34" borderId="19" xfId="0" applyFont="1" applyFill="1" applyBorder="1" applyAlignment="1" applyProtection="1">
      <alignment vertical="top" wrapText="1"/>
      <protection/>
    </xf>
    <xf numFmtId="0" fontId="9" fillId="34" borderId="0" xfId="0" applyFont="1" applyFill="1" applyBorder="1" applyAlignment="1">
      <alignment horizontal="justify" vertical="top" wrapText="1"/>
    </xf>
    <xf numFmtId="0" fontId="0" fillId="32" borderId="25" xfId="0" applyFill="1"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5" fillId="0" borderId="24" xfId="0" applyFont="1" applyFill="1" applyBorder="1" applyAlignment="1" applyProtection="1">
      <alignment vertical="top" wrapText="1"/>
      <protection/>
    </xf>
    <xf numFmtId="0" fontId="0" fillId="0" borderId="0" xfId="0" applyBorder="1" applyAlignment="1">
      <alignment horizontal="left" vertical="top" wrapText="1"/>
    </xf>
    <xf numFmtId="0" fontId="5" fillId="31" borderId="25" xfId="0" applyFont="1" applyFill="1" applyBorder="1" applyAlignment="1" applyProtection="1">
      <alignment vertical="top" wrapText="1"/>
      <protection locked="0"/>
    </xf>
    <xf numFmtId="0" fontId="5" fillId="31" borderId="30" xfId="0" applyFont="1" applyFill="1" applyBorder="1" applyAlignment="1" applyProtection="1">
      <alignment vertical="top" wrapText="1"/>
      <protection locked="0"/>
    </xf>
    <xf numFmtId="0" fontId="5" fillId="31" borderId="33" xfId="0" applyFont="1" applyFill="1" applyBorder="1" applyAlignment="1" applyProtection="1">
      <alignment vertical="top" wrapText="1"/>
      <protection locked="0"/>
    </xf>
    <xf numFmtId="0" fontId="5" fillId="0" borderId="25" xfId="0" applyFont="1" applyFill="1" applyBorder="1" applyAlignment="1" applyProtection="1">
      <alignment horizontal="center" vertical="center"/>
      <protection/>
    </xf>
    <xf numFmtId="0" fontId="5" fillId="0" borderId="33" xfId="0" applyFont="1" applyFill="1" applyBorder="1" applyAlignment="1" applyProtection="1">
      <alignment horizontal="center" vertical="center"/>
      <protection/>
    </xf>
    <xf numFmtId="0" fontId="5" fillId="31" borderId="25" xfId="0" applyFont="1" applyFill="1" applyBorder="1" applyAlignment="1" applyProtection="1">
      <alignment horizontal="left" vertical="top" wrapText="1"/>
      <protection locked="0"/>
    </xf>
    <xf numFmtId="0" fontId="5" fillId="31" borderId="30" xfId="0" applyFont="1" applyFill="1" applyBorder="1" applyAlignment="1" applyProtection="1">
      <alignment horizontal="left" vertical="top" wrapText="1"/>
      <protection locked="0"/>
    </xf>
    <xf numFmtId="2" fontId="6" fillId="0" borderId="25" xfId="0" applyNumberFormat="1" applyFont="1" applyFill="1" applyBorder="1" applyAlignment="1" applyProtection="1">
      <alignment horizontal="center" vertical="center"/>
      <protection/>
    </xf>
    <xf numFmtId="2" fontId="6" fillId="0" borderId="33" xfId="0" applyNumberFormat="1" applyFont="1" applyFill="1" applyBorder="1" applyAlignment="1" applyProtection="1">
      <alignment horizontal="center" vertical="center"/>
      <protection/>
    </xf>
    <xf numFmtId="0" fontId="3" fillId="0" borderId="0" xfId="0" applyFont="1" applyBorder="1" applyAlignment="1" applyProtection="1">
      <alignment horizontal="left" vertical="top" wrapText="1"/>
      <protection/>
    </xf>
    <xf numFmtId="0" fontId="5" fillId="39" borderId="25" xfId="0" applyFont="1" applyFill="1" applyBorder="1" applyAlignment="1" applyProtection="1">
      <alignment horizontal="center" vertical="center"/>
      <protection/>
    </xf>
    <xf numFmtId="0" fontId="5" fillId="39" borderId="33" xfId="0" applyFont="1" applyFill="1" applyBorder="1" applyAlignment="1" applyProtection="1">
      <alignment horizontal="center" vertical="center"/>
      <protection/>
    </xf>
    <xf numFmtId="0" fontId="5" fillId="31" borderId="33" xfId="0" applyFont="1" applyFill="1" applyBorder="1" applyAlignment="1" applyProtection="1">
      <alignment horizontal="left" vertical="top" wrapText="1"/>
      <protection locked="0"/>
    </xf>
    <xf numFmtId="0" fontId="5" fillId="31" borderId="30" xfId="0" applyFont="1" applyFill="1" applyBorder="1" applyAlignment="1" applyProtection="1">
      <alignment horizontal="center" vertical="center"/>
      <protection locked="0"/>
    </xf>
    <xf numFmtId="0" fontId="3" fillId="34" borderId="17" xfId="0" applyFont="1" applyFill="1" applyBorder="1" applyAlignment="1" applyProtection="1">
      <alignment horizontal="left" vertical="top" wrapText="1"/>
      <protection/>
    </xf>
    <xf numFmtId="0" fontId="0" fillId="0" borderId="17" xfId="0" applyBorder="1" applyAlignment="1">
      <alignment horizontal="left" vertical="top" wrapText="1"/>
    </xf>
    <xf numFmtId="0" fontId="6" fillId="0" borderId="30" xfId="0" applyFont="1" applyBorder="1" applyAlignment="1" applyProtection="1">
      <alignment horizontal="center" vertical="center" wrapText="1"/>
      <protection/>
    </xf>
    <xf numFmtId="0" fontId="5" fillId="31" borderId="25" xfId="0" applyFont="1" applyFill="1" applyBorder="1" applyAlignment="1" applyProtection="1">
      <alignment horizontal="center" vertical="center" wrapText="1"/>
      <protection locked="0"/>
    </xf>
    <xf numFmtId="0" fontId="5" fillId="31" borderId="30" xfId="0" applyFont="1" applyFill="1" applyBorder="1" applyAlignment="1" applyProtection="1">
      <alignment horizontal="center" vertical="center" wrapText="1"/>
      <protection locked="0"/>
    </xf>
    <xf numFmtId="0" fontId="5" fillId="31" borderId="33" xfId="0" applyFont="1" applyFill="1" applyBorder="1" applyAlignment="1" applyProtection="1">
      <alignment horizontal="center" vertical="center" wrapText="1"/>
      <protection locked="0"/>
    </xf>
    <xf numFmtId="0" fontId="5" fillId="31" borderId="24"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wrapText="1"/>
      <protection/>
    </xf>
    <xf numFmtId="0" fontId="4" fillId="34" borderId="17" xfId="0" applyFont="1" applyFill="1" applyBorder="1" applyAlignment="1" applyProtection="1">
      <alignment horizontal="justify" vertical="top" wrapText="1"/>
      <protection/>
    </xf>
    <xf numFmtId="0" fontId="0" fillId="0" borderId="0" xfId="0" applyFont="1" applyFill="1" applyBorder="1" applyAlignment="1" applyProtection="1">
      <alignment horizontal="justify" vertical="top" wrapText="1"/>
      <protection/>
    </xf>
    <xf numFmtId="0" fontId="0" fillId="0" borderId="0" xfId="0" applyNumberFormat="1" applyFont="1" applyFill="1" applyBorder="1" applyAlignment="1" applyProtection="1">
      <alignment horizontal="justify" vertical="top" wrapText="1"/>
      <protection/>
    </xf>
    <xf numFmtId="0" fontId="0" fillId="0" borderId="22" xfId="0" applyBorder="1" applyAlignment="1">
      <alignment horizontal="left" vertical="top" wrapText="1"/>
    </xf>
    <xf numFmtId="0" fontId="60" fillId="34" borderId="0" xfId="0" applyFont="1" applyFill="1" applyBorder="1" applyAlignment="1" applyProtection="1">
      <alignment horizontal="left" vertical="top" wrapText="1"/>
      <protection/>
    </xf>
    <xf numFmtId="0" fontId="0" fillId="31" borderId="33" xfId="0" applyFill="1" applyBorder="1" applyAlignment="1" applyProtection="1">
      <alignment horizontal="left" vertical="top" wrapText="1"/>
      <protection locked="0"/>
    </xf>
    <xf numFmtId="2" fontId="6" fillId="0" borderId="24"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5" fillId="31" borderId="25" xfId="0" applyFont="1" applyFill="1" applyBorder="1" applyAlignment="1" applyProtection="1">
      <alignment horizontal="left" wrapText="1"/>
      <protection locked="0"/>
    </xf>
    <xf numFmtId="0" fontId="5" fillId="31" borderId="33" xfId="0" applyFont="1" applyFill="1" applyBorder="1" applyAlignment="1" applyProtection="1">
      <alignment horizontal="left" wrapText="1"/>
      <protection locked="0"/>
    </xf>
    <xf numFmtId="0" fontId="5" fillId="31" borderId="25" xfId="0" applyNumberFormat="1" applyFont="1" applyFill="1" applyBorder="1" applyAlignment="1" applyProtection="1">
      <alignment horizontal="center" vertical="top" wrapText="1"/>
      <protection locked="0"/>
    </xf>
    <xf numFmtId="0" fontId="5" fillId="31" borderId="33" xfId="0" applyNumberFormat="1" applyFont="1" applyFill="1" applyBorder="1" applyAlignment="1" applyProtection="1">
      <alignment horizontal="center" vertical="top" wrapText="1"/>
      <protection locked="0"/>
    </xf>
    <xf numFmtId="0" fontId="5" fillId="31" borderId="25" xfId="0" applyFont="1" applyFill="1" applyBorder="1" applyAlignment="1" applyProtection="1">
      <alignment horizontal="left" vertical="center" wrapText="1"/>
      <protection locked="0"/>
    </xf>
    <xf numFmtId="0" fontId="5" fillId="31" borderId="30" xfId="0" applyFont="1" applyFill="1" applyBorder="1" applyAlignment="1" applyProtection="1">
      <alignment horizontal="left" vertical="center" wrapText="1"/>
      <protection locked="0"/>
    </xf>
    <xf numFmtId="0" fontId="5" fillId="31" borderId="33" xfId="0" applyFont="1" applyFill="1" applyBorder="1" applyAlignment="1" applyProtection="1">
      <alignment horizontal="left" vertical="center" wrapText="1"/>
      <protection locked="0"/>
    </xf>
    <xf numFmtId="0" fontId="3" fillId="0" borderId="0" xfId="0" applyFont="1" applyBorder="1" applyAlignment="1" applyProtection="1">
      <alignment horizontal="justify" vertical="top" wrapText="1"/>
      <protection/>
    </xf>
    <xf numFmtId="0" fontId="9" fillId="0" borderId="17" xfId="0" applyFont="1" applyBorder="1" applyAlignment="1" applyProtection="1">
      <alignment horizontal="justify" vertical="top" wrapText="1"/>
      <protection/>
    </xf>
    <xf numFmtId="0" fontId="5" fillId="31" borderId="25" xfId="0" applyFont="1" applyFill="1" applyBorder="1" applyAlignment="1" applyProtection="1">
      <alignment horizontal="center"/>
      <protection locked="0"/>
    </xf>
    <xf numFmtId="0" fontId="5" fillId="31" borderId="33" xfId="0" applyFont="1" applyFill="1" applyBorder="1" applyAlignment="1" applyProtection="1">
      <alignment horizontal="center"/>
      <protection locked="0"/>
    </xf>
    <xf numFmtId="0" fontId="0" fillId="0" borderId="33" xfId="0" applyFont="1" applyBorder="1" applyAlignment="1" applyProtection="1">
      <alignment horizontal="center" vertical="top" wrapText="1"/>
      <protection locked="0"/>
    </xf>
    <xf numFmtId="0" fontId="0" fillId="0" borderId="33" xfId="0" applyBorder="1" applyAlignment="1" applyProtection="1">
      <alignment horizontal="center" vertical="top" wrapText="1"/>
      <protection locked="0"/>
    </xf>
    <xf numFmtId="0" fontId="6" fillId="0" borderId="25" xfId="0" applyFont="1" applyBorder="1" applyAlignment="1" applyProtection="1">
      <alignment horizontal="center" vertical="top" wrapText="1"/>
      <protection/>
    </xf>
    <xf numFmtId="0" fontId="6" fillId="0" borderId="33" xfId="0" applyFont="1" applyBorder="1" applyAlignment="1" applyProtection="1">
      <alignment horizontal="center" vertical="top" wrapText="1"/>
      <protection/>
    </xf>
    <xf numFmtId="0" fontId="5" fillId="31" borderId="25" xfId="0" applyFont="1" applyFill="1" applyBorder="1" applyAlignment="1" applyProtection="1">
      <alignment horizontal="center" wrapText="1"/>
      <protection locked="0"/>
    </xf>
    <xf numFmtId="0" fontId="5" fillId="31" borderId="33" xfId="0" applyFont="1" applyFill="1" applyBorder="1" applyAlignment="1" applyProtection="1">
      <alignment horizontal="center" wrapText="1"/>
      <protection locked="0"/>
    </xf>
    <xf numFmtId="0" fontId="5" fillId="31" borderId="30" xfId="0" applyFont="1" applyFill="1" applyBorder="1" applyAlignment="1" applyProtection="1">
      <alignment horizontal="left" wrapText="1"/>
      <protection locked="0"/>
    </xf>
    <xf numFmtId="0" fontId="6" fillId="0" borderId="30" xfId="0" applyFont="1" applyBorder="1" applyAlignment="1" applyProtection="1">
      <alignment horizontal="center" vertical="top" wrapText="1"/>
      <protection/>
    </xf>
    <xf numFmtId="0" fontId="6" fillId="0" borderId="25" xfId="0" applyNumberFormat="1" applyFont="1" applyBorder="1" applyAlignment="1" applyProtection="1">
      <alignment horizontal="center" vertical="center" wrapText="1"/>
      <protection/>
    </xf>
    <xf numFmtId="0" fontId="6" fillId="0" borderId="30" xfId="0" applyNumberFormat="1" applyFont="1" applyBorder="1" applyAlignment="1" applyProtection="1">
      <alignment horizontal="center" vertical="center" wrapText="1"/>
      <protection/>
    </xf>
    <xf numFmtId="0" fontId="6" fillId="0" borderId="33" xfId="0" applyNumberFormat="1" applyFont="1" applyBorder="1" applyAlignment="1" applyProtection="1">
      <alignment horizontal="center" vertical="center" wrapText="1"/>
      <protection/>
    </xf>
    <xf numFmtId="0" fontId="4" fillId="34" borderId="0" xfId="0" applyFont="1" applyFill="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3" fillId="0" borderId="0" xfId="0" applyFont="1" applyFill="1" applyBorder="1" applyAlignment="1" applyProtection="1">
      <alignment horizontal="justify" vertical="top" wrapText="1"/>
      <protection/>
    </xf>
    <xf numFmtId="0" fontId="5" fillId="31" borderId="24" xfId="0" applyFont="1" applyFill="1" applyBorder="1" applyAlignment="1" applyProtection="1">
      <alignment vertical="top" wrapText="1"/>
      <protection locked="0"/>
    </xf>
    <xf numFmtId="0" fontId="9" fillId="0" borderId="17" xfId="0" applyFont="1" applyBorder="1" applyAlignment="1" applyProtection="1">
      <alignment horizontal="justify" vertical="top" wrapText="1"/>
      <protection/>
    </xf>
    <xf numFmtId="0" fontId="5" fillId="0" borderId="30" xfId="0" applyFont="1" applyFill="1" applyBorder="1" applyAlignment="1" applyProtection="1">
      <alignment vertical="top" wrapText="1"/>
      <protection/>
    </xf>
    <xf numFmtId="0" fontId="0" fillId="31"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justify" vertical="center" wrapText="1"/>
      <protection/>
    </xf>
    <xf numFmtId="0" fontId="5" fillId="31" borderId="24" xfId="0" applyFont="1" applyFill="1" applyBorder="1" applyAlignment="1" applyProtection="1">
      <alignment horizontal="left" vertical="top" wrapText="1"/>
      <protection locked="0"/>
    </xf>
    <xf numFmtId="0" fontId="3" fillId="34" borderId="0" xfId="0" applyFont="1" applyFill="1" applyAlignment="1" applyProtection="1">
      <alignment horizontal="justify" vertical="top" wrapText="1"/>
      <protection/>
    </xf>
    <xf numFmtId="0" fontId="8" fillId="0" borderId="0" xfId="0" applyFont="1" applyAlignment="1" applyProtection="1">
      <alignment horizontal="left"/>
      <protection/>
    </xf>
    <xf numFmtId="0" fontId="4" fillId="34" borderId="17" xfId="0" applyFont="1" applyFill="1" applyBorder="1" applyAlignment="1" applyProtection="1">
      <alignment horizontal="justify" vertical="top" wrapText="1"/>
      <protection/>
    </xf>
    <xf numFmtId="0" fontId="5" fillId="32" borderId="25" xfId="0" applyFont="1" applyFill="1" applyBorder="1" applyAlignment="1" applyProtection="1">
      <alignment horizontal="left" vertical="top" wrapText="1"/>
      <protection locked="0"/>
    </xf>
    <xf numFmtId="0" fontId="5" fillId="32" borderId="30" xfId="0" applyFont="1" applyFill="1" applyBorder="1" applyAlignment="1" applyProtection="1">
      <alignment horizontal="left" vertical="top" wrapText="1"/>
      <protection locked="0"/>
    </xf>
    <xf numFmtId="0" fontId="5" fillId="32" borderId="33" xfId="0" applyFont="1" applyFill="1" applyBorder="1" applyAlignment="1" applyProtection="1">
      <alignment horizontal="left" vertical="top" wrapText="1"/>
      <protection locked="0"/>
    </xf>
    <xf numFmtId="0" fontId="40" fillId="34" borderId="17" xfId="0" applyFont="1" applyFill="1" applyBorder="1" applyAlignment="1" applyProtection="1">
      <alignment vertical="top" wrapText="1"/>
      <protection/>
    </xf>
    <xf numFmtId="0" fontId="2" fillId="35" borderId="0" xfId="0" applyFont="1" applyFill="1" applyAlignment="1" applyProtection="1">
      <alignment vertical="top" wrapText="1"/>
      <protection/>
    </xf>
    <xf numFmtId="0" fontId="2" fillId="35" borderId="0" xfId="0" applyFont="1" applyFill="1" applyAlignment="1">
      <alignment vertical="top" wrapText="1"/>
    </xf>
    <xf numFmtId="0" fontId="8" fillId="0" borderId="0" xfId="0" applyFont="1" applyAlignment="1" applyProtection="1">
      <alignment horizontal="left" vertical="top" wrapText="1"/>
      <protection/>
    </xf>
    <xf numFmtId="0" fontId="4" fillId="0" borderId="0" xfId="0" applyFont="1" applyFill="1" applyAlignment="1" applyProtection="1">
      <alignment horizontal="left" wrapText="1"/>
      <protection/>
    </xf>
    <xf numFmtId="0" fontId="0" fillId="0" borderId="0" xfId="0" applyAlignment="1">
      <alignment horizontal="left" wrapText="1"/>
    </xf>
    <xf numFmtId="0" fontId="0" fillId="0" borderId="30" xfId="0" applyBorder="1" applyAlignment="1" applyProtection="1">
      <alignment vertical="top" wrapText="1"/>
      <protection locked="0"/>
    </xf>
    <xf numFmtId="0" fontId="0" fillId="0" borderId="33" xfId="0" applyBorder="1" applyAlignment="1" applyProtection="1">
      <alignment vertical="top" wrapText="1"/>
      <protection locked="0"/>
    </xf>
    <xf numFmtId="0" fontId="5" fillId="31"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justify" vertical="top" wrapText="1"/>
      <protection/>
    </xf>
    <xf numFmtId="0" fontId="5" fillId="32" borderId="25" xfId="0" applyFont="1" applyFill="1" applyBorder="1" applyAlignment="1" applyProtection="1">
      <alignment vertical="top" wrapText="1"/>
      <protection locked="0"/>
    </xf>
    <xf numFmtId="0" fontId="0" fillId="32" borderId="30" xfId="0" applyFill="1" applyBorder="1" applyAlignment="1" applyProtection="1">
      <alignment vertical="top" wrapText="1"/>
      <protection locked="0"/>
    </xf>
    <xf numFmtId="0" fontId="0" fillId="32" borderId="33" xfId="0" applyFill="1" applyBorder="1" applyAlignment="1" applyProtection="1">
      <alignment vertical="top" wrapText="1"/>
      <protection locked="0"/>
    </xf>
    <xf numFmtId="0" fontId="0" fillId="32" borderId="23" xfId="0" applyFill="1" applyBorder="1" applyAlignment="1" applyProtection="1">
      <alignment horizontal="left" vertical="top" wrapText="1"/>
      <protection locked="0"/>
    </xf>
    <xf numFmtId="0" fontId="0" fillId="32" borderId="22" xfId="0" applyFill="1" applyBorder="1" applyAlignment="1" applyProtection="1">
      <alignment horizontal="left" vertical="top" wrapText="1"/>
      <protection locked="0"/>
    </xf>
    <xf numFmtId="0" fontId="0" fillId="32" borderId="21" xfId="0" applyFill="1" applyBorder="1" applyAlignment="1" applyProtection="1">
      <alignment horizontal="left" vertical="top" wrapText="1"/>
      <protection locked="0"/>
    </xf>
    <xf numFmtId="0" fontId="0" fillId="32" borderId="20" xfId="0" applyFill="1" applyBorder="1" applyAlignment="1" applyProtection="1">
      <alignment horizontal="left" vertical="top" wrapText="1"/>
      <protection locked="0"/>
    </xf>
    <xf numFmtId="0" fontId="0" fillId="32" borderId="0" xfId="0" applyFill="1" applyBorder="1" applyAlignment="1" applyProtection="1">
      <alignment horizontal="left" vertical="top" wrapText="1"/>
      <protection locked="0"/>
    </xf>
    <xf numFmtId="0" fontId="0" fillId="32" borderId="19" xfId="0" applyFill="1" applyBorder="1" applyAlignment="1" applyProtection="1">
      <alignment horizontal="left" vertical="top" wrapText="1"/>
      <protection locked="0"/>
    </xf>
    <xf numFmtId="0" fontId="0" fillId="32" borderId="18" xfId="0" applyFill="1" applyBorder="1" applyAlignment="1" applyProtection="1">
      <alignment horizontal="left" vertical="top" wrapText="1"/>
      <protection locked="0"/>
    </xf>
    <xf numFmtId="0" fontId="0" fillId="32" borderId="17" xfId="0" applyFill="1" applyBorder="1" applyAlignment="1" applyProtection="1">
      <alignment horizontal="left" vertical="top" wrapText="1"/>
      <protection locked="0"/>
    </xf>
    <xf numFmtId="0" fontId="0" fillId="32" borderId="16" xfId="0" applyFill="1" applyBorder="1" applyAlignment="1" applyProtection="1">
      <alignment horizontal="left" vertical="top" wrapText="1"/>
      <protection locked="0"/>
    </xf>
    <xf numFmtId="0" fontId="55" fillId="0" borderId="0" xfId="0" applyFont="1" applyFill="1" applyAlignment="1" applyProtection="1">
      <alignment horizontal="justify" vertical="center" wrapText="1"/>
      <protection/>
    </xf>
    <xf numFmtId="0" fontId="3" fillId="0" borderId="0" xfId="0" applyFont="1" applyFill="1" applyBorder="1" applyAlignment="1" applyProtection="1">
      <alignment vertical="top" wrapText="1"/>
      <protection/>
    </xf>
    <xf numFmtId="0" fontId="0" fillId="0" borderId="0" xfId="0" applyAlignment="1">
      <alignment vertical="top" wrapText="1"/>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4" fillId="34" borderId="17" xfId="0" applyFont="1" applyFill="1" applyBorder="1" applyAlignment="1" applyProtection="1">
      <alignment horizontal="left" vertical="top" wrapText="1"/>
      <protection/>
    </xf>
    <xf numFmtId="0" fontId="58" fillId="34" borderId="0" xfId="0" applyFont="1" applyFill="1" applyAlignment="1" applyProtection="1">
      <alignment horizontal="justify" vertical="top" wrapText="1"/>
      <protection/>
    </xf>
    <xf numFmtId="0" fontId="5" fillId="31" borderId="23" xfId="0" applyFont="1" applyFill="1" applyBorder="1" applyAlignment="1" applyProtection="1">
      <alignment horizontal="left" vertical="top" wrapText="1"/>
      <protection locked="0"/>
    </xf>
    <xf numFmtId="0" fontId="5" fillId="31" borderId="22" xfId="0" applyFont="1" applyFill="1" applyBorder="1" applyAlignment="1" applyProtection="1">
      <alignment horizontal="left" vertical="top" wrapText="1"/>
      <protection locked="0"/>
    </xf>
    <xf numFmtId="0" fontId="5" fillId="31" borderId="21" xfId="0" applyFont="1" applyFill="1" applyBorder="1" applyAlignment="1" applyProtection="1">
      <alignment horizontal="left" vertical="top" wrapText="1"/>
      <protection locked="0"/>
    </xf>
    <xf numFmtId="0" fontId="5" fillId="31" borderId="20" xfId="0" applyFont="1" applyFill="1" applyBorder="1" applyAlignment="1" applyProtection="1">
      <alignment horizontal="left" vertical="top" wrapText="1"/>
      <protection locked="0"/>
    </xf>
    <xf numFmtId="0" fontId="5" fillId="31" borderId="0" xfId="0" applyFont="1" applyFill="1" applyBorder="1" applyAlignment="1" applyProtection="1">
      <alignment horizontal="left" vertical="top" wrapText="1"/>
      <protection locked="0"/>
    </xf>
    <xf numFmtId="0" fontId="5" fillId="31" borderId="19" xfId="0" applyFont="1" applyFill="1" applyBorder="1" applyAlignment="1" applyProtection="1">
      <alignment horizontal="left" vertical="top" wrapText="1"/>
      <protection locked="0"/>
    </xf>
    <xf numFmtId="0" fontId="5" fillId="31" borderId="30" xfId="0" applyFont="1" applyFill="1" applyBorder="1" applyAlignment="1" applyProtection="1">
      <alignment horizontal="left" vertical="top" wrapText="1"/>
      <protection locked="0"/>
    </xf>
    <xf numFmtId="0" fontId="0" fillId="0" borderId="33" xfId="0" applyBorder="1" applyAlignment="1" applyProtection="1">
      <alignment wrapText="1"/>
      <protection locked="0"/>
    </xf>
    <xf numFmtId="0" fontId="5" fillId="31" borderId="25" xfId="0" applyFont="1" applyFill="1" applyBorder="1" applyAlignment="1" applyProtection="1">
      <alignment horizontal="center" vertical="top" wrapText="1"/>
      <protection locked="0"/>
    </xf>
    <xf numFmtId="0" fontId="5" fillId="31" borderId="30" xfId="0" applyFont="1" applyFill="1" applyBorder="1" applyAlignment="1" applyProtection="1">
      <alignment horizontal="center" vertical="top" wrapText="1"/>
      <protection locked="0"/>
    </xf>
    <xf numFmtId="0" fontId="5" fillId="31" borderId="33" xfId="0" applyFont="1" applyFill="1" applyBorder="1" applyAlignment="1" applyProtection="1">
      <alignment horizontal="center" vertical="top" wrapText="1"/>
      <protection locked="0"/>
    </xf>
    <xf numFmtId="0" fontId="5" fillId="31" borderId="18" xfId="0" applyFont="1" applyFill="1" applyBorder="1" applyAlignment="1" applyProtection="1">
      <alignment horizontal="left" vertical="top" wrapText="1"/>
      <protection locked="0"/>
    </xf>
    <xf numFmtId="0" fontId="5" fillId="31" borderId="17" xfId="0" applyFont="1" applyFill="1" applyBorder="1" applyAlignment="1" applyProtection="1">
      <alignment horizontal="left" vertical="top" wrapText="1"/>
      <protection locked="0"/>
    </xf>
    <xf numFmtId="0" fontId="5" fillId="31" borderId="16" xfId="0" applyFont="1" applyFill="1" applyBorder="1" applyAlignment="1" applyProtection="1">
      <alignment horizontal="left" vertical="top" wrapText="1"/>
      <protection locked="0"/>
    </xf>
    <xf numFmtId="0" fontId="5" fillId="34" borderId="23"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5" fillId="34" borderId="25" xfId="0" applyFont="1" applyFill="1" applyBorder="1" applyAlignment="1" applyProtection="1">
      <alignment horizontal="left" vertical="top" wrapText="1"/>
      <protection/>
    </xf>
    <xf numFmtId="0" fontId="5" fillId="34" borderId="33" xfId="0" applyFont="1" applyFill="1" applyBorder="1" applyAlignment="1" applyProtection="1">
      <alignment horizontal="left" vertical="top" wrapText="1"/>
      <protection/>
    </xf>
    <xf numFmtId="0" fontId="0" fillId="34" borderId="33" xfId="0" applyFont="1" applyFill="1" applyBorder="1" applyAlignment="1" applyProtection="1">
      <alignment horizontal="left" vertical="top" wrapText="1"/>
      <protection/>
    </xf>
    <xf numFmtId="0" fontId="5" fillId="34" borderId="21" xfId="0" applyFont="1" applyFill="1" applyBorder="1" applyAlignment="1" applyProtection="1">
      <alignment horizontal="left" vertical="top" wrapText="1"/>
      <protection/>
    </xf>
    <xf numFmtId="0" fontId="5" fillId="34" borderId="20" xfId="0" applyFont="1" applyFill="1" applyBorder="1" applyAlignment="1" applyProtection="1">
      <alignment horizontal="left" vertical="top" wrapText="1"/>
      <protection/>
    </xf>
    <xf numFmtId="0" fontId="5" fillId="34" borderId="19" xfId="0" applyFont="1" applyFill="1" applyBorder="1" applyAlignment="1" applyProtection="1">
      <alignment horizontal="left" vertical="top" wrapText="1"/>
      <protection/>
    </xf>
    <xf numFmtId="0" fontId="5" fillId="34" borderId="18" xfId="0" applyFont="1" applyFill="1" applyBorder="1" applyAlignment="1" applyProtection="1">
      <alignment horizontal="left" vertical="top" wrapText="1"/>
      <protection/>
    </xf>
    <xf numFmtId="0" fontId="5" fillId="34" borderId="16"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5" fillId="31" borderId="24" xfId="0" applyFont="1" applyFill="1" applyBorder="1" applyAlignment="1" applyProtection="1">
      <alignment horizontal="left" vertical="top" wrapText="1" shrinkToFit="1"/>
      <protection locked="0"/>
    </xf>
    <xf numFmtId="0" fontId="6" fillId="0" borderId="24" xfId="0" applyFont="1" applyBorder="1" applyAlignment="1" applyProtection="1">
      <alignment horizontal="left" vertical="top" wrapText="1"/>
      <protection/>
    </xf>
    <xf numFmtId="0" fontId="3" fillId="0" borderId="0" xfId="0" applyFont="1" applyAlignment="1" applyProtection="1">
      <alignment horizontal="justify" vertical="top" wrapText="1"/>
      <protection/>
    </xf>
    <xf numFmtId="0" fontId="5" fillId="31" borderId="33"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5" fillId="31" borderId="24" xfId="0" applyFont="1" applyFill="1" applyBorder="1" applyAlignment="1" applyProtection="1">
      <alignment horizontal="left" vertical="top" wrapText="1"/>
      <protection locked="0"/>
    </xf>
    <xf numFmtId="0" fontId="5" fillId="31" borderId="24" xfId="0" applyFont="1" applyFill="1" applyBorder="1" applyAlignment="1" applyProtection="1">
      <alignment horizontal="left" vertical="top"/>
      <protection locked="0"/>
    </xf>
    <xf numFmtId="0" fontId="6" fillId="0" borderId="25" xfId="0" applyFont="1" applyBorder="1" applyAlignment="1" applyProtection="1">
      <alignment horizontal="left" vertical="top" wrapText="1"/>
      <protection/>
    </xf>
    <xf numFmtId="0" fontId="0" fillId="0" borderId="33" xfId="0" applyBorder="1" applyAlignment="1">
      <alignment horizontal="left" vertical="top" wrapText="1"/>
    </xf>
    <xf numFmtId="0" fontId="6" fillId="0" borderId="30" xfId="0" applyFont="1" applyBorder="1" applyAlignment="1" applyProtection="1">
      <alignment horizontal="left" vertical="top" wrapText="1"/>
      <protection/>
    </xf>
    <xf numFmtId="0" fontId="0" fillId="0" borderId="30" xfId="0" applyBorder="1" applyAlignment="1">
      <alignment horizontal="left" vertical="top" wrapText="1"/>
    </xf>
  </cellXfs>
  <cellStyles count="6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1" xfId="33"/>
    <cellStyle name="Accent2" xfId="34"/>
    <cellStyle name="Accent3" xfId="35"/>
    <cellStyle name="Accent4" xfId="36"/>
    <cellStyle name="Accent5" xfId="37"/>
    <cellStyle name="Accent6" xfId="38"/>
    <cellStyle name="Akcent 1" xfId="39"/>
    <cellStyle name="Akcent 2" xfId="40"/>
    <cellStyle name="Akcent 3" xfId="41"/>
    <cellStyle name="Akcent 4" xfId="42"/>
    <cellStyle name="Akcent 5" xfId="43"/>
    <cellStyle name="Akcent 6" xfId="44"/>
    <cellStyle name="Bad" xfId="45"/>
    <cellStyle name="Check Cell" xfId="46"/>
    <cellStyle name="Dane wejściowe" xfId="47"/>
    <cellStyle name="Dane wyjściowe" xfId="48"/>
    <cellStyle name="Dobry" xfId="49"/>
    <cellStyle name="Comma" xfId="50"/>
    <cellStyle name="Comma [0]" xfId="51"/>
    <cellStyle name="Good" xfId="52"/>
    <cellStyle name="Heading 1" xfId="53"/>
    <cellStyle name="Heading 2" xfId="54"/>
    <cellStyle name="Heading 3" xfId="55"/>
    <cellStyle name="Heading 4" xfId="56"/>
    <cellStyle name="Hyperlink" xfId="57"/>
    <cellStyle name="Komórka połączona" xfId="58"/>
    <cellStyle name="Komórka zaznaczona" xfId="59"/>
    <cellStyle name="Linked Cell" xfId="60"/>
    <cellStyle name="Nagłówek 1" xfId="61"/>
    <cellStyle name="Nagłówek 2" xfId="62"/>
    <cellStyle name="Nagłówek 3" xfId="63"/>
    <cellStyle name="Nagłówek 4" xfId="64"/>
    <cellStyle name="Neutral" xfId="65"/>
    <cellStyle name="Note" xfId="66"/>
    <cellStyle name="Obliczenia" xfId="67"/>
    <cellStyle name="Followed Hyperlink" xfId="68"/>
    <cellStyle name="Percent" xfId="69"/>
    <cellStyle name="Standard 2" xfId="70"/>
    <cellStyle name="Standard_Outline NIMs template 10-09-30" xfId="71"/>
    <cellStyle name="Suma" xfId="72"/>
    <cellStyle name="Tekst objaśnienia" xfId="73"/>
    <cellStyle name="Tekst ostrzeżenia" xfId="74"/>
    <cellStyle name="Title" xfId="75"/>
    <cellStyle name="Tytuł" xfId="76"/>
    <cellStyle name="Uwaga" xfId="77"/>
    <cellStyle name="Currency" xfId="78"/>
    <cellStyle name="Currency [0]" xfId="79"/>
    <cellStyle name="Zły" xfId="80"/>
  </cellStyles>
  <dxfs count="108">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bgColor indexed="65"/>
        </patternFill>
      </fill>
    </dxf>
    <dxf>
      <fill>
        <patternFill patternType="lightUp"/>
      </fill>
    </dxf>
    <dxf>
      <fill>
        <patternFill patternType="lightUp">
          <bgColor indexed="65"/>
        </patternFill>
      </fill>
    </dxf>
    <dxf>
      <fill>
        <patternFill patternType="lightUp"/>
      </fill>
    </dxf>
    <dxf>
      <fill>
        <patternFill patternType="lightDown"/>
      </fill>
    </dxf>
    <dxf>
      <fill>
        <patternFill patternType="lightUp"/>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ill>
        <patternFill patternType="lightUp">
          <bgColor indexed="65"/>
        </patternFill>
      </fill>
    </dxf>
    <dxf>
      <fill>
        <patternFill patternType="lightUp">
          <bgColor indexed="65"/>
        </patternFill>
      </fill>
    </dxf>
    <dxf>
      <fill>
        <patternFill patternType="lightDown"/>
      </fill>
    </dxf>
    <dxf>
      <fill>
        <patternFill patternType="lightUp"/>
      </fill>
    </dxf>
    <dxf>
      <font>
        <strike/>
      </font>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ont>
        <strike/>
      </font>
    </dxf>
    <dxf>
      <fill>
        <patternFill patternType="lightUp"/>
      </fill>
    </dxf>
    <dxf>
      <fill>
        <patternFill patternType="lightDown"/>
      </fill>
    </dxf>
    <dxf>
      <font>
        <strike/>
      </font>
    </dxf>
    <dxf>
      <fill>
        <patternFill patternType="lightUp"/>
      </fill>
    </dxf>
    <dxf>
      <fill>
        <patternFill patternType="lightDown"/>
      </fill>
    </dxf>
    <dxf>
      <font>
        <strike/>
      </font>
    </dxf>
    <dxf>
      <font>
        <strike/>
      </fon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Down"/>
      </fill>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fill>
    </dxf>
    <dxf>
      <fill>
        <patternFill patternType="lightUp"/>
      </fill>
    </dxf>
    <dxf>
      <fill>
        <patternFill patternType="lightUp"/>
      </fill>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eur-lex.europa.eu/legal-content/pl/TXT/?uri=CELEX:02003L0087-20180408" TargetMode="External" /><Relationship Id="rId2" Type="http://schemas.openxmlformats.org/officeDocument/2006/relationships/hyperlink" Target="https://eur-lex.europa.eu/eli/reg/2012/601" TargetMode="External" /><Relationship Id="rId3" Type="http://schemas.openxmlformats.org/officeDocument/2006/relationships/hyperlink" Target="http://data.europa.eu/eli/reg_impl/2018/2066/oj" TargetMode="External" /><Relationship Id="rId4" Type="http://schemas.openxmlformats.org/officeDocument/2006/relationships/hyperlink" Target="https://www.icao.int/environmental-protection/CORSIA/Pages/default.aspx" TargetMode="External" /><Relationship Id="rId5" Type="http://schemas.openxmlformats.org/officeDocument/2006/relationships/hyperlink" Target="https://ec.europa.eu/clima/sites/clima/files/ets/monitoring/docs/gd2_guidance_aircraft_en.pdf" TargetMode="External" /><Relationship Id="rId6" Type="http://schemas.openxmlformats.org/officeDocument/2006/relationships/hyperlink" Target="https://www.icao.int/environmental-protection/CORSIA/Pages/state-pairs.aspx" TargetMode="External" /><Relationship Id="rId7" Type="http://schemas.openxmlformats.org/officeDocument/2006/relationships/hyperlink" Target="https://eur-lex.europa.eu/eli/reg_del/2019/1603/oj?locale=pl" TargetMode="External" /><Relationship Id="rId8" Type="http://schemas.openxmlformats.org/officeDocument/2006/relationships/hyperlink" Target="http://ec.europa.eu/clima/documentation/ets/docs/decision_benchmarking_15_dec_en.pdf." TargetMode="External" /><Relationship Id="rId9" Type="http://schemas.openxmlformats.org/officeDocument/2006/relationships/hyperlink" Target="https://eur-lex.europa.eu/eli/reg/2012/601" TargetMode="External" /><Relationship Id="rId10" Type="http://schemas.openxmlformats.org/officeDocument/2006/relationships/hyperlink" Target="http://data.europa.eu/eli/reg_impl/2018/2066/oj" TargetMode="External" /><Relationship Id="rId11" Type="http://schemas.openxmlformats.org/officeDocument/2006/relationships/hyperlink" Target="https://www.icao.int/environmental-protection/CORSIA/Pages/default.aspx" TargetMode="External" /><Relationship Id="rId12" Type="http://schemas.openxmlformats.org/officeDocument/2006/relationships/hyperlink" Target="https://ec.europa.eu/clima/sites/clima/files/ets/monitoring/docs/gd2_guidance_aircraft_en.pdf" TargetMode="External" /><Relationship Id="rId13" Type="http://schemas.openxmlformats.org/officeDocument/2006/relationships/hyperlink" Target="https://www.icao.int/environmental-protection/CORSIA/Pages/state-pairs.aspx" TargetMode="External" /><Relationship Id="rId14" Type="http://schemas.openxmlformats.org/officeDocument/2006/relationships/hyperlink" Target="https://eur-lex.europa.eu/eli/reg_del/2019/1603/oj" TargetMode="External" /><Relationship Id="rId15" Type="http://schemas.openxmlformats.org/officeDocument/2006/relationships/hyperlink" Target="http://www.kobize.pl/" TargetMode="External" /><Relationship Id="rId16"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s://eur-lex.europa.eu/eli/reg/2012/601" TargetMode="External" /><Relationship Id="rId3" Type="http://schemas.openxmlformats.org/officeDocument/2006/relationships/hyperlink" Target="http://eur-lex.europa.eu/en/index.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c.europa.eu/clima/policies/ets/index_en.htm" TargetMode="External" /><Relationship Id="rId6" Type="http://schemas.openxmlformats.org/officeDocument/2006/relationships/hyperlink" Target="http://ec.europa.eu/clima/policies/transport/aviation/index_en.htm" TargetMode="External" /><Relationship Id="rId7" Type="http://schemas.openxmlformats.org/officeDocument/2006/relationships/hyperlink" Target="https://eur-lex.europa.eu/eli/reg/2012/601" TargetMode="External" /><Relationship Id="rId8" Type="http://schemas.openxmlformats.org/officeDocument/2006/relationships/hyperlink" Target="https://www.icao.int/environmental-protection/CORSIA/Pages/default.aspx" TargetMode="External" /><Relationship Id="rId9" Type="http://schemas.openxmlformats.org/officeDocument/2006/relationships/hyperlink" Target="https://ec.europa.eu/clima/sites/clima/files/ets/monitoring/docs/gd2_guidance_aircraft_en.pdf" TargetMode="External" /><Relationship Id="rId10" Type="http://schemas.openxmlformats.org/officeDocument/2006/relationships/hyperlink" Target="https://eur-lex.europa.eu/legal-content/EN/TXT/?uri=CELEX:02003L0087-20180408" TargetMode="External" /><Relationship Id="rId11" Type="http://schemas.openxmlformats.org/officeDocument/2006/relationships/hyperlink" Target="http://data.europa.eu/eli/reg_impl/2018/2066/oj" TargetMode="External" /><Relationship Id="rId12" Type="http://schemas.openxmlformats.org/officeDocument/2006/relationships/hyperlink" Target="https://eur-lex.europa.eu/eli/reg_del/2019/1603/oj" TargetMode="External" /><Relationship Id="rId13" Type="http://schemas.openxmlformats.org/officeDocument/2006/relationships/hyperlink" Target="https://ec.europa.eu/clima/policies/ets/monitoring_en#tab-0-1" TargetMode="External" /><Relationship Id="rId14" Type="http://schemas.openxmlformats.org/officeDocument/2006/relationships/hyperlink" Target="https://eur-lex.europa.eu/legal-content/pl/TXT/?uri=CELEX:02003L0087-20180408" TargetMode="External" /><Relationship Id="rId15" Type="http://schemas.openxmlformats.org/officeDocument/2006/relationships/hyperlink" Target="https://eur-lex.europa.eu/eli/reg_del/2019/1603/oj?locale=pl"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hyperlink" Target="https://www.icao.int/environmental-protection/CORSIA/Pages/state-pairs.aspx" TargetMode="External" /><Relationship Id="rId3" Type="http://schemas.openxmlformats.org/officeDocument/2006/relationships/comments" Target="../comments5.xml" /><Relationship Id="rId4" Type="http://schemas.openxmlformats.org/officeDocument/2006/relationships/vmlDrawing" Target="../drawings/vmlDrawing1.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ec.europa.eu/clima/sites/clima/files/ets/monitoring/docs/gd2_guidance_aircraft_en.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showGridLines="0" tabSelected="1" view="pageBreakPreview" zoomScale="160" zoomScaleNormal="172" zoomScaleSheetLayoutView="160" zoomScalePageLayoutView="115" workbookViewId="0" topLeftCell="A1">
      <selection activeCell="A1" sqref="A1"/>
    </sheetView>
  </sheetViews>
  <sheetFormatPr defaultColWidth="9.140625" defaultRowHeight="12.75"/>
  <cols>
    <col min="1" max="1" width="4.7109375" style="16" customWidth="1"/>
    <col min="2" max="4" width="12.7109375" style="16" customWidth="1"/>
    <col min="5" max="5" width="12.57421875" style="16" customWidth="1"/>
    <col min="6" max="10" width="12.7109375" style="16" customWidth="1"/>
    <col min="11" max="16384" width="9.140625" style="16" customWidth="1"/>
  </cols>
  <sheetData>
    <row r="1" spans="2:9" ht="48" customHeight="1">
      <c r="B1" s="501" t="str">
        <f>Translations!$B$2</f>
        <v>PLAN MONITOROWANIA EMISJI Z OPERACJI LOTNICZYCH</v>
      </c>
      <c r="C1" s="502"/>
      <c r="D1" s="502"/>
      <c r="E1" s="502"/>
      <c r="F1" s="502"/>
      <c r="G1" s="502"/>
      <c r="H1" s="502"/>
      <c r="I1" s="502"/>
    </row>
    <row r="2" spans="2:9" ht="65.25" customHeight="1">
      <c r="B2" s="501" t="str">
        <f>Translations!$B$841</f>
        <v>Do wykorzystania w celu połączonego raportowania w ramach systemu EU ETS oraz mechanizmu CORSIA</v>
      </c>
      <c r="C2" s="502"/>
      <c r="D2" s="502"/>
      <c r="E2" s="502"/>
      <c r="F2" s="502"/>
      <c r="G2" s="502"/>
      <c r="H2" s="502"/>
      <c r="I2" s="502"/>
    </row>
    <row r="3" spans="2:9" ht="12.75">
      <c r="B3" s="504" t="str">
        <f>Translations!$B$1019</f>
        <v>Aktualizacja: Czerwiec 2020 r.</v>
      </c>
      <c r="C3" s="505"/>
      <c r="D3" s="505"/>
      <c r="E3" s="505"/>
      <c r="F3" s="505"/>
      <c r="G3" s="505"/>
      <c r="H3" s="505"/>
      <c r="I3" s="505"/>
    </row>
    <row r="4" spans="2:10" ht="29.25" customHeight="1">
      <c r="B4" s="503" t="str">
        <f>Translations!$B$3</f>
        <v>SPIS TREŚCI</v>
      </c>
      <c r="C4" s="484"/>
      <c r="D4" s="484"/>
      <c r="E4" s="484"/>
      <c r="F4" s="484"/>
      <c r="G4" s="484"/>
      <c r="H4" s="484"/>
      <c r="I4" s="484"/>
      <c r="J4" s="52"/>
    </row>
    <row r="5" spans="1:9" ht="12.75">
      <c r="A5" s="53">
        <v>0</v>
      </c>
      <c r="B5" s="491" t="str">
        <f>Translations!$B$4</f>
        <v>Wytyczne i warunki</v>
      </c>
      <c r="C5" s="491"/>
      <c r="D5" s="491"/>
      <c r="E5" s="491"/>
      <c r="F5" s="491"/>
      <c r="G5" s="491"/>
      <c r="H5" s="491"/>
      <c r="I5" s="491"/>
    </row>
    <row r="6" spans="1:9" ht="12.75">
      <c r="A6" s="53">
        <v>1</v>
      </c>
      <c r="B6" s="491" t="str">
        <f>Translations!$B$5</f>
        <v>Wersje planu monitorowania</v>
      </c>
      <c r="C6" s="491"/>
      <c r="D6" s="491"/>
      <c r="E6" s="491"/>
      <c r="F6" s="491"/>
      <c r="G6" s="491"/>
      <c r="H6" s="491"/>
      <c r="I6" s="491"/>
    </row>
    <row r="7" spans="1:9" ht="12.75">
      <c r="A7" s="53">
        <v>2</v>
      </c>
      <c r="B7" s="491" t="str">
        <f>Translations!$B$6</f>
        <v>Identyfikacja operatora statków powietrznych</v>
      </c>
      <c r="C7" s="491"/>
      <c r="D7" s="491"/>
      <c r="E7" s="491"/>
      <c r="F7" s="491"/>
      <c r="G7" s="491"/>
      <c r="H7" s="491"/>
      <c r="I7" s="491"/>
    </row>
    <row r="8" spans="1:9" ht="12.75">
      <c r="A8" s="53">
        <v>3</v>
      </c>
      <c r="B8" s="491" t="str">
        <f>Translations!$B$7</f>
        <v>Dane teleadresowe</v>
      </c>
      <c r="C8" s="491"/>
      <c r="D8" s="491"/>
      <c r="E8" s="491"/>
      <c r="F8" s="491"/>
      <c r="G8" s="491"/>
      <c r="H8" s="491"/>
      <c r="I8" s="491"/>
    </row>
    <row r="9" spans="1:9" ht="12.75">
      <c r="A9" s="53">
        <v>4</v>
      </c>
      <c r="B9" s="491" t="str">
        <f>Translations!$B$8</f>
        <v>Źródła emisji i charakterystyka floty</v>
      </c>
      <c r="C9" s="491"/>
      <c r="D9" s="491"/>
      <c r="E9" s="491"/>
      <c r="F9" s="491"/>
      <c r="G9" s="491"/>
      <c r="H9" s="491"/>
      <c r="I9" s="491"/>
    </row>
    <row r="10" spans="1:9" ht="12.75">
      <c r="A10" s="53">
        <v>5</v>
      </c>
      <c r="B10" s="490" t="str">
        <f>Translations!$B$842</f>
        <v>Kwalifikowalność do uproszczonych procedur w ramach systemu EU ETS</v>
      </c>
      <c r="C10" s="491"/>
      <c r="D10" s="491"/>
      <c r="E10" s="491"/>
      <c r="F10" s="491"/>
      <c r="G10" s="491"/>
      <c r="H10" s="491"/>
      <c r="I10" s="491"/>
    </row>
    <row r="11" spans="1:9" ht="12.75">
      <c r="A11" s="53">
        <v>6</v>
      </c>
      <c r="B11" s="490" t="str">
        <f>Translations!$B$1020</f>
        <v>Informacje dodatkowe nt. metod CORSIA oraz wykorzystania narzędzia CERT</v>
      </c>
      <c r="C11" s="491"/>
      <c r="D11" s="491"/>
      <c r="E11" s="491"/>
      <c r="F11" s="491"/>
      <c r="G11" s="491"/>
      <c r="H11" s="491"/>
      <c r="I11" s="491"/>
    </row>
    <row r="12" spans="1:9" ht="12.75">
      <c r="A12" s="53">
        <v>7</v>
      </c>
      <c r="B12" s="490" t="str">
        <f>Translations!$B$10</f>
        <v>Dane dotyczące działalności</v>
      </c>
      <c r="C12" s="491"/>
      <c r="D12" s="491"/>
      <c r="E12" s="491"/>
      <c r="F12" s="491"/>
      <c r="G12" s="491"/>
      <c r="H12" s="491"/>
      <c r="I12" s="491"/>
    </row>
    <row r="13" spans="1:9" ht="12.75">
      <c r="A13" s="53">
        <v>8</v>
      </c>
      <c r="B13" s="490" t="str">
        <f>Translations!$B$12</f>
        <v>Wskaźniki emisji</v>
      </c>
      <c r="C13" s="491"/>
      <c r="D13" s="491"/>
      <c r="E13" s="491"/>
      <c r="F13" s="491"/>
      <c r="G13" s="491"/>
      <c r="H13" s="491"/>
      <c r="I13" s="491"/>
    </row>
    <row r="14" spans="1:9" ht="12.75">
      <c r="A14" s="53">
        <v>9</v>
      </c>
      <c r="B14" s="490" t="str">
        <f>Translations!$B$844</f>
        <v>Monitorowanie kwalifikowanych roszczeń paliwowych w ramach mechanizmu CORSIA</v>
      </c>
      <c r="C14" s="491"/>
      <c r="D14" s="491"/>
      <c r="E14" s="491"/>
      <c r="F14" s="491"/>
      <c r="G14" s="491"/>
      <c r="H14" s="491"/>
      <c r="I14" s="491"/>
    </row>
    <row r="15" spans="1:9" ht="12.75">
      <c r="A15" s="53">
        <v>10</v>
      </c>
      <c r="B15" s="490" t="str">
        <f>Translations!$B$845</f>
        <v>Obliczenia uproszczone w ramach systemu EU ETS</v>
      </c>
      <c r="C15" s="491"/>
      <c r="D15" s="491"/>
      <c r="E15" s="491"/>
      <c r="F15" s="491"/>
      <c r="G15" s="491"/>
      <c r="H15" s="491"/>
      <c r="I15" s="491"/>
    </row>
    <row r="16" spans="1:9" ht="12.75">
      <c r="A16" s="53">
        <v>11</v>
      </c>
      <c r="B16" s="490" t="str">
        <f>Translations!$B$14</f>
        <v>Luki w danych</v>
      </c>
      <c r="C16" s="491"/>
      <c r="D16" s="491"/>
      <c r="E16" s="491"/>
      <c r="F16" s="491"/>
      <c r="G16" s="491"/>
      <c r="H16" s="491"/>
      <c r="I16" s="491"/>
    </row>
    <row r="17" spans="1:9" ht="12.75">
      <c r="A17" s="53">
        <v>12</v>
      </c>
      <c r="B17" s="491" t="str">
        <f>Translations!$B$15</f>
        <v>Zarządzanie</v>
      </c>
      <c r="C17" s="491"/>
      <c r="D17" s="491"/>
      <c r="E17" s="491"/>
      <c r="F17" s="491"/>
      <c r="G17" s="491"/>
      <c r="H17" s="491"/>
      <c r="I17" s="491"/>
    </row>
    <row r="18" spans="1:9" ht="12.75">
      <c r="A18" s="53">
        <v>13</v>
      </c>
      <c r="B18" s="490" t="str">
        <f>Translations!$B$16</f>
        <v>Działania w zakresie przepływu danych</v>
      </c>
      <c r="C18" s="490"/>
      <c r="D18" s="491"/>
      <c r="E18" s="491"/>
      <c r="F18" s="491"/>
      <c r="G18" s="491"/>
      <c r="H18" s="491"/>
      <c r="I18" s="491"/>
    </row>
    <row r="19" spans="1:9" ht="12.75">
      <c r="A19" s="53">
        <v>14</v>
      </c>
      <c r="B19" s="490" t="str">
        <f>Translations!$B$17</f>
        <v>Działania kontrolne</v>
      </c>
      <c r="C19" s="490"/>
      <c r="D19" s="491"/>
      <c r="E19" s="491"/>
      <c r="F19" s="491"/>
      <c r="G19" s="491"/>
      <c r="H19" s="491"/>
      <c r="I19" s="491"/>
    </row>
    <row r="20" spans="1:9" ht="12.75">
      <c r="A20" s="53">
        <v>15</v>
      </c>
      <c r="B20" s="491" t="str">
        <f>Translations!$B$18</f>
        <v>Wykaz zastosowanych definicji i skrótów</v>
      </c>
      <c r="C20" s="491"/>
      <c r="D20" s="491"/>
      <c r="E20" s="491"/>
      <c r="F20" s="491"/>
      <c r="G20" s="491"/>
      <c r="H20" s="491"/>
      <c r="I20" s="491"/>
    </row>
    <row r="21" spans="1:9" ht="12.75">
      <c r="A21" s="53">
        <v>16</v>
      </c>
      <c r="B21" s="491" t="str">
        <f>Translations!$B$19</f>
        <v>Informacje dodatkowe</v>
      </c>
      <c r="C21" s="491"/>
      <c r="D21" s="491"/>
      <c r="E21" s="491"/>
      <c r="F21" s="491"/>
      <c r="G21" s="491"/>
      <c r="H21" s="491"/>
      <c r="I21" s="491"/>
    </row>
    <row r="22" spans="1:9" ht="12.75">
      <c r="A22" s="53">
        <v>17</v>
      </c>
      <c r="B22" s="491" t="str">
        <f>Translations!$B$20</f>
        <v>Dalsze informacje dotyczące poszczegolnych państw członkowskich</v>
      </c>
      <c r="C22" s="491"/>
      <c r="D22" s="491"/>
      <c r="E22" s="491"/>
      <c r="F22" s="491"/>
      <c r="G22" s="491"/>
      <c r="H22" s="491"/>
      <c r="I22" s="491"/>
    </row>
    <row r="23" ht="12.75">
      <c r="A23" s="53"/>
    </row>
    <row r="24" ht="12.75">
      <c r="A24" s="53"/>
    </row>
    <row r="25" spans="2:9" ht="13.5" thickBot="1">
      <c r="B25" s="483" t="str">
        <f>Translations!$B$21</f>
        <v>Informacje dotyczące niniejszego dokumentu:</v>
      </c>
      <c r="C25" s="484"/>
      <c r="D25" s="484"/>
      <c r="E25" s="484"/>
      <c r="F25" s="484"/>
      <c r="G25" s="484"/>
      <c r="H25" s="484"/>
      <c r="I25" s="484"/>
    </row>
    <row r="26" spans="2:9" s="19" customFormat="1" ht="25.5" customHeight="1">
      <c r="B26" s="499" t="str">
        <f>Translations!$B$22</f>
        <v>Niniejszy plan monitorowania został złożony przez:</v>
      </c>
      <c r="C26" s="484"/>
      <c r="D26" s="484"/>
      <c r="E26" s="486"/>
      <c r="F26" s="468">
        <f>IF(ISBLANK('Identyfikacja operatora'!I7),"",'Identyfikacja operatora'!I7)</f>
      </c>
      <c r="G26" s="469"/>
      <c r="H26" s="469"/>
      <c r="I26" s="470"/>
    </row>
    <row r="27" spans="2:9" s="19" customFormat="1" ht="25.5" customHeight="1">
      <c r="B27" s="485" t="str">
        <f>Translations!$B$23</f>
        <v>Niepowtarzalny identyfikator operatora statków powietrznych (nr CRCO):</v>
      </c>
      <c r="C27" s="484"/>
      <c r="D27" s="484"/>
      <c r="E27" s="486"/>
      <c r="F27" s="471">
        <f>IF(ISBLANK('Identyfikacja operatora'!I12),"",'Identyfikacja operatora'!I12)</f>
      </c>
      <c r="G27" s="472"/>
      <c r="H27" s="472"/>
      <c r="I27" s="473"/>
    </row>
    <row r="28" spans="2:9" s="19" customFormat="1" ht="12.75">
      <c r="B28" s="500" t="str">
        <f>Translations!$B$24</f>
        <v>Nr wersji niniejszego planu monitorowania:</v>
      </c>
      <c r="C28" s="484"/>
      <c r="D28" s="484"/>
      <c r="E28" s="486"/>
      <c r="F28" s="474">
        <f>IF(ISBLANK('Identyfikacja operatora'!I18),"",'Identyfikacja operatora'!I18)</f>
      </c>
      <c r="G28" s="475"/>
      <c r="H28" s="475"/>
      <c r="I28" s="476"/>
    </row>
    <row r="29" spans="2:11" ht="25.5" customHeight="1" thickBot="1">
      <c r="B29" s="485" t="str">
        <f>Translations!$B$846</f>
        <v>Wykorzystanie niniejszego planu monitorowania na potrzeby mechanizmu CORSIA:</v>
      </c>
      <c r="C29" s="484"/>
      <c r="D29" s="484"/>
      <c r="E29" s="486"/>
      <c r="F29" s="477">
        <f>IF('Identyfikacja operatora'!$K$64="","",'Identyfikacja operatora'!$K$64)</f>
      </c>
      <c r="G29" s="478"/>
      <c r="H29" s="478"/>
      <c r="I29" s="479"/>
      <c r="K29" s="19"/>
    </row>
    <row r="30" ht="12.75">
      <c r="A30" s="53"/>
    </row>
    <row r="31" spans="2:9" ht="12.75">
      <c r="B31" s="495" t="str">
        <f>Translations!$B$25</f>
        <v>Jeżeli właściwy organ wymaga złożenia planu monitorowania w formie podpisanego egzemplarza papierowego, podpis należy złożyć w wyznaczonym poniżej miejscu:</v>
      </c>
      <c r="C31" s="495"/>
      <c r="D31" s="495"/>
      <c r="E31" s="495"/>
      <c r="F31" s="495"/>
      <c r="G31" s="495"/>
      <c r="H31" s="484"/>
      <c r="I31" s="484"/>
    </row>
    <row r="32" spans="2:9" ht="12.75">
      <c r="B32" s="495"/>
      <c r="C32" s="495"/>
      <c r="D32" s="495"/>
      <c r="E32" s="495"/>
      <c r="F32" s="495"/>
      <c r="G32" s="495"/>
      <c r="H32" s="484"/>
      <c r="I32" s="484"/>
    </row>
    <row r="38" spans="2:7" ht="13.5" thickBot="1">
      <c r="B38" s="51"/>
      <c r="D38" s="51"/>
      <c r="E38" s="51"/>
      <c r="F38" s="55"/>
      <c r="G38" s="55"/>
    </row>
    <row r="39" spans="2:9" ht="12.75">
      <c r="B39" s="494" t="str">
        <f>Translations!$B$26</f>
        <v>Data</v>
      </c>
      <c r="C39" s="494"/>
      <c r="D39" s="494"/>
      <c r="E39" s="51"/>
      <c r="F39" s="492" t="str">
        <f>Translations!$B$27</f>
        <v>Imię i nazwisko oraz podpis 
osoby odpowiedzialnej prawnie</v>
      </c>
      <c r="G39" s="492"/>
      <c r="H39" s="492"/>
      <c r="I39" s="492"/>
    </row>
    <row r="40" spans="6:9" ht="12.75">
      <c r="F40" s="493"/>
      <c r="G40" s="493"/>
      <c r="H40" s="493"/>
      <c r="I40" s="493"/>
    </row>
    <row r="44" spans="1:9" ht="13.5" thickBot="1">
      <c r="A44" s="53"/>
      <c r="B44" s="483" t="str">
        <f>Translations!$B$28</f>
        <v>Informacje dotyczące wersji formularza:</v>
      </c>
      <c r="C44" s="484"/>
      <c r="D44" s="484"/>
      <c r="E44" s="484"/>
      <c r="F44" s="484"/>
      <c r="G44" s="484"/>
      <c r="H44" s="484"/>
      <c r="I44" s="484"/>
    </row>
    <row r="45" spans="2:7" ht="12.75">
      <c r="B45" s="56" t="str">
        <f>Translations!$B$29</f>
        <v>Formularz sporządzony przez:</v>
      </c>
      <c r="C45" s="57"/>
      <c r="D45" s="57"/>
      <c r="E45" s="496" t="str">
        <f>VersionDocumentation!B4</f>
        <v>Komisja Europejska</v>
      </c>
      <c r="F45" s="497"/>
      <c r="G45" s="498"/>
    </row>
    <row r="46" spans="2:7" ht="12.75">
      <c r="B46" s="58" t="str">
        <f>Translations!$B$30</f>
        <v>Data publikacji:</v>
      </c>
      <c r="C46" s="59"/>
      <c r="D46" s="60"/>
      <c r="E46" s="61">
        <f>VersionDocumentation!B3</f>
        <v>44006</v>
      </c>
      <c r="F46" s="480"/>
      <c r="G46" s="481"/>
    </row>
    <row r="47" spans="2:7" ht="12.75">
      <c r="B47" s="58" t="str">
        <f>Translations!$B$31</f>
        <v>Wersja językowa:</v>
      </c>
      <c r="C47" s="60"/>
      <c r="D47" s="60"/>
      <c r="E47" s="482" t="str">
        <f>VersionDocumentation!B5</f>
        <v>Polski</v>
      </c>
      <c r="F47" s="480"/>
      <c r="G47" s="481"/>
    </row>
    <row r="48" spans="2:7" ht="13.5" thickBot="1">
      <c r="B48" s="62" t="str">
        <f>Translations!$B$32</f>
        <v>Nazwa dokumentu referencyjnego:</v>
      </c>
      <c r="C48" s="63"/>
      <c r="D48" s="63"/>
      <c r="E48" s="487" t="str">
        <f>VersionDocumentation!C3</f>
        <v>MP ETS+CORSIA_COM_pl_240620.xls</v>
      </c>
      <c r="F48" s="488"/>
      <c r="G48" s="489"/>
    </row>
  </sheetData>
  <sheetProtection sheet="1" objects="1" scenarios="1" formatCells="0" formatColumns="0" formatRows="0"/>
  <mergeCells count="39">
    <mergeCell ref="B18:I18"/>
    <mergeCell ref="B19:I19"/>
    <mergeCell ref="B20:I20"/>
    <mergeCell ref="B21:I21"/>
    <mergeCell ref="B22:I22"/>
    <mergeCell ref="B25:I25"/>
    <mergeCell ref="B9:I9"/>
    <mergeCell ref="B10:I10"/>
    <mergeCell ref="B12:I12"/>
    <mergeCell ref="B13:I13"/>
    <mergeCell ref="B15:I15"/>
    <mergeCell ref="B11:I11"/>
    <mergeCell ref="B14:I14"/>
    <mergeCell ref="B1:I1"/>
    <mergeCell ref="B4:I4"/>
    <mergeCell ref="B5:I5"/>
    <mergeCell ref="B6:I6"/>
    <mergeCell ref="B7:I7"/>
    <mergeCell ref="B8:I8"/>
    <mergeCell ref="B2:I2"/>
    <mergeCell ref="B3:I3"/>
    <mergeCell ref="E48:G48"/>
    <mergeCell ref="B16:I16"/>
    <mergeCell ref="B17:I17"/>
    <mergeCell ref="F39:I40"/>
    <mergeCell ref="B39:D39"/>
    <mergeCell ref="B31:I32"/>
    <mergeCell ref="E45:G45"/>
    <mergeCell ref="B26:E26"/>
    <mergeCell ref="B27:E27"/>
    <mergeCell ref="B28:E28"/>
    <mergeCell ref="F26:I26"/>
    <mergeCell ref="F27:I27"/>
    <mergeCell ref="F28:I28"/>
    <mergeCell ref="F29:I29"/>
    <mergeCell ref="F46:G46"/>
    <mergeCell ref="E47:G47"/>
    <mergeCell ref="B44:I44"/>
    <mergeCell ref="B29:E29"/>
  </mergeCells>
  <hyperlinks>
    <hyperlink ref="B5" location="'Guidelines and conditions'!A1" display="Guidelines and conditions"/>
    <hyperlink ref="B6" location="'List of MP versions'!A1" display="List of Monitoring Plan versions"/>
    <hyperlink ref="B7" location="'Identification and description'!H6" display="Identification of the aircraft operator"/>
    <hyperlink ref="B8" location="'Identification and description'!H145" display="Contact details"/>
    <hyperlink ref="B9" location="'Emission sources'!F8" display="Emission sources"/>
    <hyperlink ref="B17" location="Management!C10" display="Management"/>
    <hyperlink ref="B20" location="Management!A43" display="List of definitions and abreviations used"/>
    <hyperlink ref="B21" location="Management!A54" display="Additional information"/>
    <hyperlink ref="B22" location="Management!A54" display="Additional information"/>
    <hyperlink ref="B8:C8" location="'Identification and description'!A1" display="Contact details"/>
    <hyperlink ref="B22:C22" location="'MS specific content'!A1" display="Member State specific further information"/>
    <hyperlink ref="B10" location="'Emission sources'!B89" display="Eligibility for simplified approaches"/>
    <hyperlink ref="B12" location="Calculation!A1" display="Activity data"/>
    <hyperlink ref="B13" location="Calculation!A150" display="Emission factors"/>
    <hyperlink ref="B15" location="'Simplified calculation'!A1" display="Simplified calculation of CO2 emissions"/>
    <hyperlink ref="B16" location="'Simplified calculation'!A27" display="Data Gaps"/>
    <hyperlink ref="B7:C7" location="'Identification and description'!A1" display="Identification of the aircraft operator"/>
    <hyperlink ref="B9:C9" location="'Emission sources'!A1" display="Emission sources and fleet characteristics"/>
    <hyperlink ref="B17:C17" location="Management!A1" display="Management"/>
    <hyperlink ref="B18" location="Management!C10" display="Management"/>
    <hyperlink ref="B18:C18" location="Management!A1" display="Management"/>
    <hyperlink ref="B19" location="Management!C10" display="Management"/>
    <hyperlink ref="B19:C19" location="Management!A1" display="Management"/>
    <hyperlink ref="B6:I6" location="'Wersje planu monitorowania'!A1" display="'Wersje planu monitorowania'!A1"/>
    <hyperlink ref="B8:I8" location="JUMP_3_Contact" display="JUMP_3_Contact"/>
    <hyperlink ref="B10:I10" location="JUMP_5_EligibilitySET" display="Eligibility for simplified procedures for small emitters under the EU ETS"/>
    <hyperlink ref="B13:I13" location="JUMP_8_EF" display="JUMP_8_EF"/>
    <hyperlink ref="B16:I16" location="JUMP_11_DataGaps" display="JUMP_11_DataGaps"/>
    <hyperlink ref="B18:I18" location="JUMP_13_DataFlow" display="JUMP_13_DataFlow"/>
    <hyperlink ref="B19:I19" location="JUMP_14_ControlActivities" display="JUMP_14_ControlActivities"/>
    <hyperlink ref="B20:I20" location="JUMP_15_DefAndAbbrev" display="JUMP_15_DefAndAbbrev"/>
    <hyperlink ref="B21:I21" location="JUMP_16_AddInfo" display="JUMP_16_AddInfo"/>
    <hyperlink ref="B7:I7" location="'Identyfikacja operatora'!A1" display="'Identyfikacja operatora'!A1"/>
    <hyperlink ref="B9:I9" location="JUMP_4_operations" display="JUMP_4_operations"/>
    <hyperlink ref="B12:I12" location="JUMP_7_ActivityData" display="JUMP_7_ActivityData"/>
    <hyperlink ref="B11:I11" location="JUMP_6_CERTinfo" display="Additional information on CORSIA methodologies"/>
    <hyperlink ref="B14:I14" location="JUMP_9_CORSIAeligibFuels" display="Monitoring of CORSIA eligible fuels claims"/>
    <hyperlink ref="B5:I5" location="'Wytyczne i warunki'!A1" display="'Wytyczne i warunki'!A1"/>
    <hyperlink ref="B15:I15" location="JUMP_10_EUETS_SET" display="Simplified calculation under the EU ETS"/>
    <hyperlink ref="B17:I17" location="JUMP_12_Management" display="JUMP_12_Management"/>
    <hyperlink ref="B22:I22" location="JUMP_17_MSspecific" display="JUMP_17_MSspecific"/>
  </hyperlinks>
  <printOptions/>
  <pageMargins left="0.7874015748031497" right="0.7874015748031497" top="0.7874015748031497" bottom="0.7874015748031497" header="0.3937007874015748" footer="0.3937007874015748"/>
  <pageSetup fitToHeight="1" fitToWidth="1" horizontalDpi="600" verticalDpi="600" orientation="portrait" paperSize="9" scale="67"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rgb="FF0070C0"/>
  </sheetPr>
  <dimension ref="A1:C1034"/>
  <sheetViews>
    <sheetView zoomScale="106" zoomScaleNormal="106" zoomScalePageLayoutView="0" workbookViewId="0" topLeftCell="A1">
      <pane xSplit="1" ySplit="1" topLeftCell="B657" activePane="bottomRight" state="frozen"/>
      <selection pane="topLeft" activeCell="A1" sqref="A1"/>
      <selection pane="topRight" activeCell="B1" sqref="B1"/>
      <selection pane="bottomLeft" activeCell="A2" sqref="A2"/>
      <selection pane="bottomRight" activeCell="B670" sqref="B670"/>
    </sheetView>
  </sheetViews>
  <sheetFormatPr defaultColWidth="9.140625" defaultRowHeight="12.75"/>
  <cols>
    <col min="1" max="1" width="8.28125" style="434" customWidth="1"/>
    <col min="2" max="3" width="92.28125" style="448" customWidth="1"/>
    <col min="4" max="16384" width="9.140625" style="434" customWidth="1"/>
  </cols>
  <sheetData>
    <row r="1" spans="1:3" ht="14.25">
      <c r="A1" s="432"/>
      <c r="B1" s="433" t="s">
        <v>830</v>
      </c>
      <c r="C1" s="433" t="s">
        <v>1255</v>
      </c>
    </row>
    <row r="2" spans="1:3" ht="48.75">
      <c r="A2" s="299">
        <v>1</v>
      </c>
      <c r="B2" s="309" t="s">
        <v>1256</v>
      </c>
      <c r="C2" s="309" t="s">
        <v>714</v>
      </c>
    </row>
    <row r="3" spans="1:3" ht="17.25">
      <c r="A3" s="299">
        <v>2</v>
      </c>
      <c r="B3" s="266" t="s">
        <v>1259</v>
      </c>
      <c r="C3" s="266" t="s">
        <v>264</v>
      </c>
    </row>
    <row r="4" spans="1:3" ht="12.75">
      <c r="A4" s="299">
        <v>3</v>
      </c>
      <c r="B4" s="452" t="s">
        <v>1260</v>
      </c>
      <c r="C4" s="310" t="s">
        <v>265</v>
      </c>
    </row>
    <row r="5" spans="1:3" ht="12.75">
      <c r="A5" s="299">
        <v>4</v>
      </c>
      <c r="B5" s="452" t="s">
        <v>1261</v>
      </c>
      <c r="C5" s="310" t="s">
        <v>915</v>
      </c>
    </row>
    <row r="6" spans="1:3" ht="12.75">
      <c r="A6" s="299">
        <v>5</v>
      </c>
      <c r="B6" s="452" t="s">
        <v>1262</v>
      </c>
      <c r="C6" s="310" t="s">
        <v>266</v>
      </c>
    </row>
    <row r="7" spans="1:3" ht="12.75">
      <c r="A7" s="299">
        <v>6</v>
      </c>
      <c r="B7" s="452" t="s">
        <v>1263</v>
      </c>
      <c r="C7" s="310" t="s">
        <v>706</v>
      </c>
    </row>
    <row r="8" spans="1:3" ht="12.75">
      <c r="A8" s="299">
        <v>7</v>
      </c>
      <c r="B8" s="452" t="s">
        <v>1264</v>
      </c>
      <c r="C8" s="310" t="s">
        <v>145</v>
      </c>
    </row>
    <row r="9" spans="1:3" ht="12.75">
      <c r="A9" s="299" t="s">
        <v>1227</v>
      </c>
      <c r="B9" s="310" t="s">
        <v>720</v>
      </c>
      <c r="C9" s="310" t="s">
        <v>720</v>
      </c>
    </row>
    <row r="10" spans="1:3" ht="12.75">
      <c r="A10" s="299">
        <v>9</v>
      </c>
      <c r="B10" s="452" t="s">
        <v>1268</v>
      </c>
      <c r="C10" s="310" t="s">
        <v>715</v>
      </c>
    </row>
    <row r="11" spans="1:3" ht="12.75">
      <c r="A11" s="299" t="s">
        <v>1227</v>
      </c>
      <c r="B11" s="310" t="s">
        <v>716</v>
      </c>
      <c r="C11" s="310" t="s">
        <v>716</v>
      </c>
    </row>
    <row r="12" spans="1:3" ht="12.75">
      <c r="A12" s="299">
        <v>11</v>
      </c>
      <c r="B12" s="452" t="s">
        <v>1269</v>
      </c>
      <c r="C12" s="310" t="s">
        <v>717</v>
      </c>
    </row>
    <row r="13" spans="1:3" ht="12.75">
      <c r="A13" s="299" t="s">
        <v>1227</v>
      </c>
      <c r="B13" s="310" t="s">
        <v>718</v>
      </c>
      <c r="C13" s="310" t="s">
        <v>718</v>
      </c>
    </row>
    <row r="14" spans="1:3" ht="12.75">
      <c r="A14" s="299">
        <v>13</v>
      </c>
      <c r="B14" s="452" t="s">
        <v>1270</v>
      </c>
      <c r="C14" s="310" t="s">
        <v>719</v>
      </c>
    </row>
    <row r="15" spans="1:3" ht="12.75">
      <c r="A15" s="299">
        <v>14</v>
      </c>
      <c r="B15" s="452" t="s">
        <v>1271</v>
      </c>
      <c r="C15" s="310" t="s">
        <v>240</v>
      </c>
    </row>
    <row r="16" spans="1:3" ht="12.75">
      <c r="A16" s="299">
        <v>15</v>
      </c>
      <c r="B16" s="452" t="s">
        <v>1272</v>
      </c>
      <c r="C16" s="310" t="s">
        <v>246</v>
      </c>
    </row>
    <row r="17" spans="1:3" ht="12.75">
      <c r="A17" s="299">
        <v>16</v>
      </c>
      <c r="B17" s="452" t="s">
        <v>1273</v>
      </c>
      <c r="C17" s="310" t="s">
        <v>737</v>
      </c>
    </row>
    <row r="18" spans="1:3" ht="12.75">
      <c r="A18" s="299">
        <v>17</v>
      </c>
      <c r="B18" s="452" t="s">
        <v>1274</v>
      </c>
      <c r="C18" s="310" t="s">
        <v>260</v>
      </c>
    </row>
    <row r="19" spans="1:3" ht="12.75">
      <c r="A19" s="299">
        <v>18</v>
      </c>
      <c r="B19" s="452" t="s">
        <v>1275</v>
      </c>
      <c r="C19" s="310" t="s">
        <v>244</v>
      </c>
    </row>
    <row r="20" spans="1:3" ht="12.75">
      <c r="A20" s="299">
        <v>19</v>
      </c>
      <c r="B20" s="452" t="s">
        <v>1276</v>
      </c>
      <c r="C20" s="310" t="s">
        <v>144</v>
      </c>
    </row>
    <row r="21" spans="1:3" ht="12.75">
      <c r="A21" s="299">
        <v>20</v>
      </c>
      <c r="B21" s="3" t="s">
        <v>1277</v>
      </c>
      <c r="C21" s="3" t="s">
        <v>127</v>
      </c>
    </row>
    <row r="22" spans="1:3" ht="12.75">
      <c r="A22" s="299">
        <v>21</v>
      </c>
      <c r="B22" s="453" t="s">
        <v>1278</v>
      </c>
      <c r="C22" s="284" t="s">
        <v>829</v>
      </c>
    </row>
    <row r="23" spans="1:3" ht="12.75">
      <c r="A23" s="299">
        <v>22</v>
      </c>
      <c r="B23" s="454" t="s">
        <v>1279</v>
      </c>
      <c r="C23" s="262" t="s">
        <v>853</v>
      </c>
    </row>
    <row r="24" spans="1:3" ht="12.75">
      <c r="A24" s="299">
        <v>23</v>
      </c>
      <c r="B24" s="285" t="s">
        <v>1280</v>
      </c>
      <c r="C24" s="285" t="s">
        <v>852</v>
      </c>
    </row>
    <row r="25" spans="1:3" ht="27" thickBot="1">
      <c r="A25" s="299">
        <v>24</v>
      </c>
      <c r="B25" s="3" t="s">
        <v>1282</v>
      </c>
      <c r="C25" s="3" t="s">
        <v>224</v>
      </c>
    </row>
    <row r="26" spans="1:3" ht="13.5" thickBot="1">
      <c r="A26" s="299">
        <v>25</v>
      </c>
      <c r="B26" s="455" t="s">
        <v>1283</v>
      </c>
      <c r="C26" s="286" t="s">
        <v>225</v>
      </c>
    </row>
    <row r="27" spans="1:3" ht="26.25">
      <c r="A27" s="299">
        <v>26</v>
      </c>
      <c r="B27" s="455" t="s">
        <v>1284</v>
      </c>
      <c r="C27" s="286" t="s">
        <v>226</v>
      </c>
    </row>
    <row r="28" spans="1:3" ht="13.5" thickBot="1">
      <c r="A28" s="299">
        <v>27</v>
      </c>
      <c r="B28" s="3" t="s">
        <v>1285</v>
      </c>
      <c r="C28" s="3" t="s">
        <v>126</v>
      </c>
    </row>
    <row r="29" spans="1:3" ht="12.75">
      <c r="A29" s="299">
        <v>28</v>
      </c>
      <c r="B29" s="456" t="s">
        <v>1286</v>
      </c>
      <c r="C29" s="311" t="s">
        <v>122</v>
      </c>
    </row>
    <row r="30" spans="1:3" ht="12.75">
      <c r="A30" s="299">
        <v>29</v>
      </c>
      <c r="B30" s="457" t="s">
        <v>1287</v>
      </c>
      <c r="C30" s="312" t="s">
        <v>125</v>
      </c>
    </row>
    <row r="31" spans="1:3" ht="12.75">
      <c r="A31" s="299">
        <v>30</v>
      </c>
      <c r="B31" s="457" t="s">
        <v>1288</v>
      </c>
      <c r="C31" s="312" t="s">
        <v>123</v>
      </c>
    </row>
    <row r="32" spans="1:3" ht="13.5" thickBot="1">
      <c r="A32" s="299">
        <v>31</v>
      </c>
      <c r="B32" s="458" t="s">
        <v>1289</v>
      </c>
      <c r="C32" s="313" t="s">
        <v>124</v>
      </c>
    </row>
    <row r="33" spans="1:3" ht="17.25">
      <c r="A33" s="299">
        <v>32</v>
      </c>
      <c r="B33" s="287" t="s">
        <v>1293</v>
      </c>
      <c r="C33" s="287" t="s">
        <v>267</v>
      </c>
    </row>
    <row r="34" spans="1:3" ht="52.5">
      <c r="A34" s="299" t="s">
        <v>1227</v>
      </c>
      <c r="B34" s="260" t="s">
        <v>863</v>
      </c>
      <c r="C34" s="260" t="s">
        <v>863</v>
      </c>
    </row>
    <row r="35" spans="1:3" ht="12.75">
      <c r="A35" s="299" t="s">
        <v>1227</v>
      </c>
      <c r="B35" s="285" t="s">
        <v>864</v>
      </c>
      <c r="C35" s="285" t="s">
        <v>864</v>
      </c>
    </row>
    <row r="36" spans="1:3" ht="12.75">
      <c r="A36" s="299" t="s">
        <v>1227</v>
      </c>
      <c r="B36" s="310" t="s">
        <v>865</v>
      </c>
      <c r="C36" s="310" t="s">
        <v>865</v>
      </c>
    </row>
    <row r="37" spans="1:3" ht="39">
      <c r="A37" s="299">
        <v>36</v>
      </c>
      <c r="B37" s="285" t="s">
        <v>1301</v>
      </c>
      <c r="C37" s="285" t="s">
        <v>1012</v>
      </c>
    </row>
    <row r="38" spans="1:3" ht="12.75">
      <c r="A38" s="299" t="s">
        <v>1227</v>
      </c>
      <c r="B38" s="369" t="s">
        <v>1013</v>
      </c>
      <c r="C38" s="369" t="s">
        <v>1013</v>
      </c>
    </row>
    <row r="39" spans="1:3" ht="26.25">
      <c r="A39" s="299">
        <v>38</v>
      </c>
      <c r="B39" s="285" t="s">
        <v>1319</v>
      </c>
      <c r="C39" s="285" t="s">
        <v>866</v>
      </c>
    </row>
    <row r="40" spans="1:3" ht="39">
      <c r="A40" s="299">
        <v>39</v>
      </c>
      <c r="B40" s="300" t="s">
        <v>1320</v>
      </c>
      <c r="C40" s="300" t="s">
        <v>870</v>
      </c>
    </row>
    <row r="41" spans="1:3" ht="12.75">
      <c r="A41" s="299">
        <v>40</v>
      </c>
      <c r="B41" s="285" t="s">
        <v>1321</v>
      </c>
      <c r="C41" s="285" t="s">
        <v>867</v>
      </c>
    </row>
    <row r="42" spans="1:3" ht="105">
      <c r="A42" s="299">
        <v>41</v>
      </c>
      <c r="B42" s="300" t="s">
        <v>1322</v>
      </c>
      <c r="C42" s="300" t="s">
        <v>868</v>
      </c>
    </row>
    <row r="43" spans="1:3" ht="78.75">
      <c r="A43" s="299">
        <v>42</v>
      </c>
      <c r="B43" s="285" t="s">
        <v>1323</v>
      </c>
      <c r="C43" s="285" t="s">
        <v>871</v>
      </c>
    </row>
    <row r="44" spans="1:3" ht="26.25">
      <c r="A44" s="299">
        <v>43</v>
      </c>
      <c r="B44" s="285" t="s">
        <v>1326</v>
      </c>
      <c r="C44" s="285" t="s">
        <v>869</v>
      </c>
    </row>
    <row r="45" spans="1:3" ht="12.75">
      <c r="A45" s="299">
        <v>44</v>
      </c>
      <c r="B45" s="310" t="s">
        <v>749</v>
      </c>
      <c r="C45" s="310" t="s">
        <v>749</v>
      </c>
    </row>
    <row r="46" spans="1:3" ht="66">
      <c r="A46" s="299" t="s">
        <v>1227</v>
      </c>
      <c r="B46" s="260" t="s">
        <v>872</v>
      </c>
      <c r="C46" s="260" t="s">
        <v>872</v>
      </c>
    </row>
    <row r="47" spans="1:3" ht="39">
      <c r="A47" s="299" t="s">
        <v>1227</v>
      </c>
      <c r="B47" s="67" t="s">
        <v>873</v>
      </c>
      <c r="C47" s="67" t="s">
        <v>873</v>
      </c>
    </row>
    <row r="48" spans="1:3" ht="15">
      <c r="A48" s="299">
        <v>47</v>
      </c>
      <c r="B48" s="263" t="s">
        <v>1329</v>
      </c>
      <c r="C48" s="263" t="s">
        <v>149</v>
      </c>
    </row>
    <row r="49" spans="1:3" ht="66">
      <c r="A49" s="299" t="s">
        <v>1227</v>
      </c>
      <c r="B49" s="67" t="s">
        <v>1330</v>
      </c>
      <c r="C49" s="67" t="s">
        <v>172</v>
      </c>
    </row>
    <row r="50" spans="1:3" ht="26.25">
      <c r="A50" s="299">
        <v>49</v>
      </c>
      <c r="B50" s="262" t="s">
        <v>1332</v>
      </c>
      <c r="C50" s="262" t="s">
        <v>921</v>
      </c>
    </row>
    <row r="51" spans="1:3" ht="39">
      <c r="A51" s="299">
        <v>50</v>
      </c>
      <c r="B51" s="262" t="s">
        <v>1333</v>
      </c>
      <c r="C51" s="262" t="s">
        <v>798</v>
      </c>
    </row>
    <row r="52" spans="1:3" ht="39">
      <c r="A52" s="299">
        <v>51</v>
      </c>
      <c r="B52" s="260" t="s">
        <v>1334</v>
      </c>
      <c r="C52" s="260" t="s">
        <v>875</v>
      </c>
    </row>
    <row r="53" spans="1:3" ht="12.75">
      <c r="A53" s="299">
        <v>52</v>
      </c>
      <c r="B53" s="285" t="s">
        <v>1335</v>
      </c>
      <c r="C53" s="285" t="s">
        <v>874</v>
      </c>
    </row>
    <row r="54" spans="1:3" ht="12.75">
      <c r="A54" s="299">
        <v>53</v>
      </c>
      <c r="B54" s="454" t="s">
        <v>1336</v>
      </c>
      <c r="C54" s="262" t="s">
        <v>216</v>
      </c>
    </row>
    <row r="55" spans="1:3" ht="39">
      <c r="A55" s="299">
        <v>54</v>
      </c>
      <c r="B55" s="461" t="s">
        <v>1761</v>
      </c>
      <c r="C55" s="288" t="s">
        <v>150</v>
      </c>
    </row>
    <row r="56" spans="1:3" ht="105">
      <c r="A56" s="299">
        <v>55</v>
      </c>
      <c r="B56" s="260" t="s">
        <v>1337</v>
      </c>
      <c r="C56" s="260" t="s">
        <v>876</v>
      </c>
    </row>
    <row r="57" spans="1:3" ht="78.75">
      <c r="A57" s="299">
        <v>56</v>
      </c>
      <c r="B57" s="260" t="s">
        <v>1338</v>
      </c>
      <c r="C57" s="260" t="s">
        <v>877</v>
      </c>
    </row>
    <row r="58" spans="1:3" ht="26.25">
      <c r="A58" s="299">
        <v>57</v>
      </c>
      <c r="B58" s="260" t="s">
        <v>1339</v>
      </c>
      <c r="C58" s="260" t="s">
        <v>276</v>
      </c>
    </row>
    <row r="59" spans="1:3" ht="26.25">
      <c r="A59" s="299">
        <v>58</v>
      </c>
      <c r="B59" s="454" t="s">
        <v>1340</v>
      </c>
      <c r="C59" s="262" t="s">
        <v>151</v>
      </c>
    </row>
    <row r="60" spans="1:3" ht="92.25">
      <c r="A60" s="299">
        <v>59</v>
      </c>
      <c r="B60" s="67" t="s">
        <v>1341</v>
      </c>
      <c r="C60" s="67" t="s">
        <v>1219</v>
      </c>
    </row>
    <row r="61" spans="1:3" ht="15">
      <c r="A61" s="299">
        <v>60</v>
      </c>
      <c r="B61" s="261" t="s">
        <v>1342</v>
      </c>
      <c r="C61" s="261" t="s">
        <v>152</v>
      </c>
    </row>
    <row r="62" spans="1:3" ht="12.75">
      <c r="A62" s="299">
        <v>61</v>
      </c>
      <c r="B62" s="67" t="s">
        <v>1343</v>
      </c>
      <c r="C62" s="67" t="s">
        <v>153</v>
      </c>
    </row>
    <row r="63" spans="1:3" ht="12.75">
      <c r="A63" s="299">
        <v>62</v>
      </c>
      <c r="B63" s="285" t="s">
        <v>1344</v>
      </c>
      <c r="C63" s="285" t="s">
        <v>155</v>
      </c>
    </row>
    <row r="64" spans="1:3" ht="12.75">
      <c r="A64" s="299">
        <v>63</v>
      </c>
      <c r="B64" s="310" t="s">
        <v>154</v>
      </c>
      <c r="C64" s="310" t="s">
        <v>154</v>
      </c>
    </row>
    <row r="65" spans="1:3" ht="12.75">
      <c r="A65" s="299">
        <v>64</v>
      </c>
      <c r="B65" s="285" t="s">
        <v>1345</v>
      </c>
      <c r="C65" s="285" t="s">
        <v>156</v>
      </c>
    </row>
    <row r="66" spans="1:3" ht="12.75">
      <c r="A66" s="299">
        <v>65</v>
      </c>
      <c r="B66" s="310" t="s">
        <v>878</v>
      </c>
      <c r="C66" s="310" t="s">
        <v>878</v>
      </c>
    </row>
    <row r="67" spans="1:3" ht="12.75">
      <c r="A67" s="299">
        <v>66</v>
      </c>
      <c r="B67" s="260" t="s">
        <v>162</v>
      </c>
      <c r="C67" s="260" t="s">
        <v>162</v>
      </c>
    </row>
    <row r="68" spans="1:3" ht="12.75">
      <c r="A68" s="299">
        <v>67</v>
      </c>
      <c r="B68" s="310" t="s">
        <v>748</v>
      </c>
      <c r="C68" s="310" t="s">
        <v>748</v>
      </c>
    </row>
    <row r="69" spans="1:3" ht="12.75">
      <c r="A69" s="299">
        <v>68</v>
      </c>
      <c r="B69" s="285" t="s">
        <v>1346</v>
      </c>
      <c r="C69" s="285" t="s">
        <v>157</v>
      </c>
    </row>
    <row r="70" spans="1:3" ht="12.75">
      <c r="A70" s="299">
        <v>69</v>
      </c>
      <c r="B70" s="67" t="s">
        <v>1347</v>
      </c>
      <c r="C70" s="67" t="s">
        <v>158</v>
      </c>
    </row>
    <row r="71" spans="1:3" ht="12.75">
      <c r="A71" s="299">
        <v>70</v>
      </c>
      <c r="B71" s="462" t="s">
        <v>1348</v>
      </c>
      <c r="C71" s="314" t="s">
        <v>159</v>
      </c>
    </row>
    <row r="72" spans="1:3" ht="12.75">
      <c r="A72" s="299">
        <v>71</v>
      </c>
      <c r="B72" s="454" t="s">
        <v>1349</v>
      </c>
      <c r="C72" s="262" t="s">
        <v>160</v>
      </c>
    </row>
    <row r="73" spans="1:3" ht="12.75">
      <c r="A73" s="299">
        <v>72</v>
      </c>
      <c r="B73" s="463" t="s">
        <v>1350</v>
      </c>
      <c r="C73" s="314" t="s">
        <v>161</v>
      </c>
    </row>
    <row r="74" spans="1:3" ht="15">
      <c r="A74" s="299">
        <v>73</v>
      </c>
      <c r="B74" s="261" t="s">
        <v>1351</v>
      </c>
      <c r="C74" s="261" t="s">
        <v>163</v>
      </c>
    </row>
    <row r="75" spans="1:3" ht="78.75">
      <c r="A75" s="299">
        <v>74</v>
      </c>
      <c r="B75" s="454" t="s">
        <v>1352</v>
      </c>
      <c r="C75" s="262" t="s">
        <v>164</v>
      </c>
    </row>
    <row r="76" spans="1:3" ht="52.5">
      <c r="A76" s="299">
        <v>75</v>
      </c>
      <c r="B76" s="454" t="s">
        <v>1354</v>
      </c>
      <c r="C76" s="262" t="s">
        <v>722</v>
      </c>
    </row>
    <row r="77" spans="1:3" ht="66">
      <c r="A77" s="299">
        <v>76</v>
      </c>
      <c r="B77" s="454" t="s">
        <v>1355</v>
      </c>
      <c r="C77" s="262" t="s">
        <v>799</v>
      </c>
    </row>
    <row r="78" spans="1:3" ht="12.75">
      <c r="A78" s="299">
        <v>77</v>
      </c>
      <c r="B78" s="289" t="s">
        <v>1356</v>
      </c>
      <c r="C78" s="289" t="s">
        <v>721</v>
      </c>
    </row>
    <row r="79" spans="1:3" ht="12.75">
      <c r="A79" s="299">
        <v>78</v>
      </c>
      <c r="B79" s="259" t="s">
        <v>1357</v>
      </c>
      <c r="C79" s="259" t="s">
        <v>165</v>
      </c>
    </row>
    <row r="80" spans="1:3" ht="12.75">
      <c r="A80" s="299">
        <v>79</v>
      </c>
      <c r="B80" s="270" t="s">
        <v>1358</v>
      </c>
      <c r="C80" s="270" t="s">
        <v>166</v>
      </c>
    </row>
    <row r="81" spans="1:3" ht="12.75">
      <c r="A81" s="299">
        <v>80</v>
      </c>
      <c r="B81" s="290" t="s">
        <v>1359</v>
      </c>
      <c r="C81" s="290" t="s">
        <v>167</v>
      </c>
    </row>
    <row r="82" spans="1:3" ht="26.25">
      <c r="A82" s="299">
        <v>81</v>
      </c>
      <c r="B82" s="270" t="s">
        <v>1360</v>
      </c>
      <c r="C82" s="270" t="s">
        <v>169</v>
      </c>
    </row>
    <row r="83" spans="1:3" ht="12.75">
      <c r="A83" s="299">
        <v>82</v>
      </c>
      <c r="B83" s="291" t="s">
        <v>1361</v>
      </c>
      <c r="C83" s="291" t="s">
        <v>881</v>
      </c>
    </row>
    <row r="84" spans="1:3" ht="26.25">
      <c r="A84" s="299">
        <v>83</v>
      </c>
      <c r="B84" s="291" t="s">
        <v>1362</v>
      </c>
      <c r="C84" s="291" t="s">
        <v>879</v>
      </c>
    </row>
    <row r="85" spans="1:3" ht="26.25">
      <c r="A85" s="299">
        <v>84</v>
      </c>
      <c r="B85" s="291" t="s">
        <v>1363</v>
      </c>
      <c r="C85" s="291" t="s">
        <v>880</v>
      </c>
    </row>
    <row r="86" spans="1:3" ht="26.25">
      <c r="A86" s="299">
        <v>85</v>
      </c>
      <c r="B86" s="270" t="s">
        <v>1364</v>
      </c>
      <c r="C86" s="270" t="s">
        <v>178</v>
      </c>
    </row>
    <row r="87" spans="1:3" ht="15">
      <c r="A87" s="299">
        <v>86</v>
      </c>
      <c r="B87" s="261" t="s">
        <v>1366</v>
      </c>
      <c r="C87" s="261" t="s">
        <v>277</v>
      </c>
    </row>
    <row r="88" spans="1:3" ht="17.25">
      <c r="A88" s="299">
        <v>87</v>
      </c>
      <c r="B88" s="315" t="s">
        <v>1367</v>
      </c>
      <c r="C88" s="315" t="s">
        <v>854</v>
      </c>
    </row>
    <row r="89" spans="1:3" ht="15">
      <c r="A89" s="299">
        <v>88</v>
      </c>
      <c r="B89" s="316" t="s">
        <v>1368</v>
      </c>
      <c r="C89" s="316" t="s">
        <v>268</v>
      </c>
    </row>
    <row r="90" spans="1:3" ht="20.25">
      <c r="A90" s="299">
        <v>89</v>
      </c>
      <c r="B90" s="22" t="s">
        <v>1369</v>
      </c>
      <c r="C90" s="22" t="s">
        <v>855</v>
      </c>
    </row>
    <row r="91" spans="1:3" ht="30">
      <c r="A91" s="299">
        <v>90</v>
      </c>
      <c r="B91" s="22" t="s">
        <v>1370</v>
      </c>
      <c r="C91" s="22" t="s">
        <v>885</v>
      </c>
    </row>
    <row r="92" spans="1:3" ht="20.25">
      <c r="A92" s="299">
        <v>91</v>
      </c>
      <c r="B92" s="22" t="s">
        <v>1371</v>
      </c>
      <c r="C92" s="22" t="s">
        <v>856</v>
      </c>
    </row>
    <row r="93" spans="1:3" ht="40.5">
      <c r="A93" s="299">
        <v>92</v>
      </c>
      <c r="B93" s="22" t="s">
        <v>1372</v>
      </c>
      <c r="C93" s="22" t="s">
        <v>886</v>
      </c>
    </row>
    <row r="94" spans="1:3" ht="12.75">
      <c r="A94" s="299">
        <v>93</v>
      </c>
      <c r="B94" s="26" t="s">
        <v>1373</v>
      </c>
      <c r="C94" s="26" t="s">
        <v>704</v>
      </c>
    </row>
    <row r="95" spans="1:3" ht="12.75">
      <c r="A95" s="299">
        <v>94</v>
      </c>
      <c r="B95" s="26" t="s">
        <v>1374</v>
      </c>
      <c r="C95" s="26" t="s">
        <v>857</v>
      </c>
    </row>
    <row r="96" spans="1:3" ht="12.75">
      <c r="A96" s="299">
        <v>95</v>
      </c>
      <c r="B96" s="26" t="s">
        <v>1375</v>
      </c>
      <c r="C96" s="26" t="s">
        <v>858</v>
      </c>
    </row>
    <row r="97" spans="1:3" ht="20.25">
      <c r="A97" s="299">
        <v>96</v>
      </c>
      <c r="B97" s="26" t="s">
        <v>1376</v>
      </c>
      <c r="C97" s="26" t="s">
        <v>705</v>
      </c>
    </row>
    <row r="98" spans="1:3" ht="12.75">
      <c r="A98" s="299">
        <v>97</v>
      </c>
      <c r="B98" s="264" t="s">
        <v>1382</v>
      </c>
      <c r="C98" s="264" t="s">
        <v>882</v>
      </c>
    </row>
    <row r="99" spans="1:3" ht="34.5">
      <c r="A99" s="299">
        <v>98</v>
      </c>
      <c r="B99" s="266" t="s">
        <v>1384</v>
      </c>
      <c r="C99" s="266" t="s">
        <v>270</v>
      </c>
    </row>
    <row r="100" spans="1:3" ht="15">
      <c r="A100" s="299">
        <v>99</v>
      </c>
      <c r="B100" s="303" t="s">
        <v>1385</v>
      </c>
      <c r="C100" s="303" t="s">
        <v>254</v>
      </c>
    </row>
    <row r="101" spans="1:3" ht="12.75">
      <c r="A101" s="299">
        <v>100</v>
      </c>
      <c r="B101" s="259" t="s">
        <v>1386</v>
      </c>
      <c r="C101" s="259" t="s">
        <v>707</v>
      </c>
    </row>
    <row r="102" spans="1:3" ht="26.25">
      <c r="A102" s="299">
        <v>101</v>
      </c>
      <c r="B102" s="307" t="s">
        <v>656</v>
      </c>
      <c r="C102" s="307" t="s">
        <v>656</v>
      </c>
    </row>
    <row r="103" spans="1:3" ht="12.75">
      <c r="A103" s="299">
        <v>102</v>
      </c>
      <c r="B103" s="90" t="s">
        <v>1387</v>
      </c>
      <c r="C103" s="90" t="s">
        <v>129</v>
      </c>
    </row>
    <row r="104" spans="1:3" ht="12.75">
      <c r="A104" s="299">
        <v>103</v>
      </c>
      <c r="B104" s="259" t="s">
        <v>1388</v>
      </c>
      <c r="C104" s="259" t="s">
        <v>128</v>
      </c>
    </row>
    <row r="105" spans="1:3" ht="12.75">
      <c r="A105" s="299" t="s">
        <v>1227</v>
      </c>
      <c r="B105" s="90" t="s">
        <v>664</v>
      </c>
      <c r="C105" s="90" t="s">
        <v>664</v>
      </c>
    </row>
    <row r="106" spans="1:3" ht="12.75">
      <c r="A106" s="299">
        <v>105</v>
      </c>
      <c r="B106" s="259" t="s">
        <v>1390</v>
      </c>
      <c r="C106" s="259" t="s">
        <v>134</v>
      </c>
    </row>
    <row r="107" spans="1:3" ht="40.5">
      <c r="A107" s="299">
        <v>106</v>
      </c>
      <c r="B107" s="90" t="s">
        <v>1394</v>
      </c>
      <c r="C107" s="90" t="s">
        <v>887</v>
      </c>
    </row>
    <row r="108" spans="1:3" ht="12.75">
      <c r="A108" s="299">
        <v>107</v>
      </c>
      <c r="B108" s="259" t="s">
        <v>1395</v>
      </c>
      <c r="C108" s="259" t="s">
        <v>133</v>
      </c>
    </row>
    <row r="109" spans="1:3" ht="30">
      <c r="A109" s="299">
        <v>108</v>
      </c>
      <c r="B109" s="265" t="s">
        <v>1396</v>
      </c>
      <c r="C109" s="265" t="s">
        <v>271</v>
      </c>
    </row>
    <row r="110" spans="1:3" ht="12.75">
      <c r="A110" s="299">
        <v>109</v>
      </c>
      <c r="B110" s="301" t="s">
        <v>1399</v>
      </c>
      <c r="C110" s="301" t="s">
        <v>888</v>
      </c>
    </row>
    <row r="111" spans="1:3" ht="12.75">
      <c r="A111" s="299">
        <v>110</v>
      </c>
      <c r="B111" s="277" t="s">
        <v>1400</v>
      </c>
      <c r="C111" s="277" t="s">
        <v>889</v>
      </c>
    </row>
    <row r="112" spans="1:3" ht="26.25">
      <c r="A112" s="299">
        <v>111</v>
      </c>
      <c r="B112" s="452" t="s">
        <v>1401</v>
      </c>
      <c r="C112" s="310" t="s">
        <v>148</v>
      </c>
    </row>
    <row r="113" spans="1:3" ht="26.25">
      <c r="A113" s="299">
        <v>112</v>
      </c>
      <c r="B113" s="259" t="s">
        <v>1402</v>
      </c>
      <c r="C113" s="259" t="s">
        <v>708</v>
      </c>
    </row>
    <row r="114" spans="1:3" ht="20.25">
      <c r="A114" s="299" t="s">
        <v>1227</v>
      </c>
      <c r="B114" s="90" t="s">
        <v>181</v>
      </c>
      <c r="C114" s="90" t="s">
        <v>181</v>
      </c>
    </row>
    <row r="115" spans="1:3" ht="26.25">
      <c r="A115" s="299">
        <v>114</v>
      </c>
      <c r="B115" s="259" t="s">
        <v>1403</v>
      </c>
      <c r="C115" s="259" t="s">
        <v>709</v>
      </c>
    </row>
    <row r="116" spans="1:3" ht="20.25">
      <c r="A116" s="299">
        <v>115</v>
      </c>
      <c r="B116" s="90" t="s">
        <v>1404</v>
      </c>
      <c r="C116" s="90" t="s">
        <v>140</v>
      </c>
    </row>
    <row r="117" spans="1:3" ht="39">
      <c r="A117" s="299">
        <v>116</v>
      </c>
      <c r="B117" s="259" t="s">
        <v>1405</v>
      </c>
      <c r="C117" s="259" t="s">
        <v>660</v>
      </c>
    </row>
    <row r="118" spans="1:3" ht="39">
      <c r="A118" s="299">
        <v>117</v>
      </c>
      <c r="B118" s="307" t="s">
        <v>658</v>
      </c>
      <c r="C118" s="307" t="s">
        <v>658</v>
      </c>
    </row>
    <row r="119" spans="1:3" ht="20.25">
      <c r="A119" s="299" t="s">
        <v>1227</v>
      </c>
      <c r="B119" s="90" t="s">
        <v>193</v>
      </c>
      <c r="C119" s="90" t="s">
        <v>193</v>
      </c>
    </row>
    <row r="120" spans="1:3" ht="12.75">
      <c r="A120" s="299" t="s">
        <v>1227</v>
      </c>
      <c r="B120" s="259" t="s">
        <v>293</v>
      </c>
      <c r="C120" s="259" t="s">
        <v>293</v>
      </c>
    </row>
    <row r="121" spans="1:3" ht="12.75">
      <c r="A121" s="299">
        <v>120</v>
      </c>
      <c r="B121" s="90" t="s">
        <v>1414</v>
      </c>
      <c r="C121" s="90" t="s">
        <v>192</v>
      </c>
    </row>
    <row r="122" spans="1:3" ht="12.75">
      <c r="A122" s="299" t="s">
        <v>1227</v>
      </c>
      <c r="B122" s="259" t="s">
        <v>185</v>
      </c>
      <c r="C122" s="259" t="s">
        <v>185</v>
      </c>
    </row>
    <row r="123" spans="1:3" ht="20.25">
      <c r="A123" s="299">
        <v>122</v>
      </c>
      <c r="B123" s="90" t="s">
        <v>1415</v>
      </c>
      <c r="C123" s="90" t="s">
        <v>191</v>
      </c>
    </row>
    <row r="124" spans="1:3" ht="26.25">
      <c r="A124" s="299">
        <v>123</v>
      </c>
      <c r="B124" s="259" t="s">
        <v>1445</v>
      </c>
      <c r="C124" s="259" t="s">
        <v>170</v>
      </c>
    </row>
    <row r="125" spans="1:3" ht="12.75">
      <c r="A125" s="299">
        <v>124</v>
      </c>
      <c r="B125" s="302" t="s">
        <v>1446</v>
      </c>
      <c r="C125" s="302" t="s">
        <v>654</v>
      </c>
    </row>
    <row r="126" spans="1:3" ht="12.75">
      <c r="A126" s="299">
        <v>125</v>
      </c>
      <c r="B126" s="302" t="s">
        <v>1447</v>
      </c>
      <c r="C126" s="302" t="s">
        <v>194</v>
      </c>
    </row>
    <row r="127" spans="1:3" ht="12.75">
      <c r="A127" s="299">
        <v>126</v>
      </c>
      <c r="B127" s="302" t="s">
        <v>1448</v>
      </c>
      <c r="C127" s="302" t="s">
        <v>173</v>
      </c>
    </row>
    <row r="128" spans="1:3" ht="12.75">
      <c r="A128" s="299">
        <v>127</v>
      </c>
      <c r="B128" s="302" t="s">
        <v>1449</v>
      </c>
      <c r="C128" s="302" t="s">
        <v>655</v>
      </c>
    </row>
    <row r="129" spans="1:3" ht="12.75">
      <c r="A129" s="299">
        <v>128</v>
      </c>
      <c r="B129" s="259" t="s">
        <v>1467</v>
      </c>
      <c r="C129" s="259" t="s">
        <v>195</v>
      </c>
    </row>
    <row r="130" spans="1:3" ht="12.75">
      <c r="A130" s="299">
        <v>129</v>
      </c>
      <c r="B130" s="302" t="s">
        <v>1450</v>
      </c>
      <c r="C130" s="302" t="s">
        <v>196</v>
      </c>
    </row>
    <row r="131" spans="1:3" ht="12.75">
      <c r="A131" s="299">
        <v>130</v>
      </c>
      <c r="B131" s="302" t="s">
        <v>1451</v>
      </c>
      <c r="C131" s="302" t="s">
        <v>197</v>
      </c>
    </row>
    <row r="132" spans="1:3" ht="12.75">
      <c r="A132" s="299">
        <v>131</v>
      </c>
      <c r="B132" s="302" t="s">
        <v>1452</v>
      </c>
      <c r="C132" s="302" t="s">
        <v>198</v>
      </c>
    </row>
    <row r="133" spans="1:3" ht="12.75">
      <c r="A133" s="299">
        <v>132</v>
      </c>
      <c r="B133" s="302" t="s">
        <v>1453</v>
      </c>
      <c r="C133" s="302" t="s">
        <v>199</v>
      </c>
    </row>
    <row r="134" spans="1:3" ht="12.75">
      <c r="A134" s="299">
        <v>133</v>
      </c>
      <c r="B134" s="302" t="s">
        <v>1454</v>
      </c>
      <c r="C134" s="302" t="s">
        <v>200</v>
      </c>
    </row>
    <row r="135" spans="1:3" ht="12.75">
      <c r="A135" s="299">
        <v>134</v>
      </c>
      <c r="B135" s="302" t="s">
        <v>1455</v>
      </c>
      <c r="C135" s="302" t="s">
        <v>201</v>
      </c>
    </row>
    <row r="136" spans="1:3" ht="12.75">
      <c r="A136" s="299">
        <v>135</v>
      </c>
      <c r="B136" s="302" t="s">
        <v>1456</v>
      </c>
      <c r="C136" s="302" t="s">
        <v>239</v>
      </c>
    </row>
    <row r="137" spans="1:3" ht="26.25">
      <c r="A137" s="299" t="s">
        <v>1227</v>
      </c>
      <c r="B137" s="259" t="s">
        <v>217</v>
      </c>
      <c r="C137" s="259" t="s">
        <v>217</v>
      </c>
    </row>
    <row r="138" spans="1:3" ht="26.25">
      <c r="A138" s="299">
        <v>137</v>
      </c>
      <c r="B138" s="259" t="s">
        <v>1469</v>
      </c>
      <c r="C138" s="259" t="s">
        <v>204</v>
      </c>
    </row>
    <row r="139" spans="1:3" ht="30">
      <c r="A139" s="299">
        <v>138</v>
      </c>
      <c r="B139" s="292" t="s">
        <v>1470</v>
      </c>
      <c r="C139" s="292" t="s">
        <v>890</v>
      </c>
    </row>
    <row r="140" spans="1:3" ht="39">
      <c r="A140" s="299">
        <v>139</v>
      </c>
      <c r="B140" s="317" t="s">
        <v>1479</v>
      </c>
      <c r="C140" s="317" t="s">
        <v>143</v>
      </c>
    </row>
    <row r="141" spans="1:3" ht="12.75">
      <c r="A141" s="299" t="s">
        <v>1227</v>
      </c>
      <c r="B141" s="259" t="s">
        <v>203</v>
      </c>
      <c r="C141" s="259" t="s">
        <v>203</v>
      </c>
    </row>
    <row r="142" spans="1:3" ht="20.25">
      <c r="A142" s="299">
        <v>141</v>
      </c>
      <c r="B142" s="292" t="s">
        <v>1471</v>
      </c>
      <c r="C142" s="292" t="s">
        <v>922</v>
      </c>
    </row>
    <row r="143" spans="1:3" ht="12.75">
      <c r="A143" s="299">
        <v>142</v>
      </c>
      <c r="B143" s="302" t="s">
        <v>1472</v>
      </c>
      <c r="C143" s="302" t="s">
        <v>294</v>
      </c>
    </row>
    <row r="144" spans="1:3" ht="20.25">
      <c r="A144" s="299">
        <v>143</v>
      </c>
      <c r="B144" s="292" t="s">
        <v>1484</v>
      </c>
      <c r="C144" s="292" t="s">
        <v>207</v>
      </c>
    </row>
    <row r="145" spans="1:3" ht="12.75">
      <c r="A145" s="299">
        <v>144</v>
      </c>
      <c r="B145" s="302" t="s">
        <v>1473</v>
      </c>
      <c r="C145" s="302" t="s">
        <v>295</v>
      </c>
    </row>
    <row r="146" spans="1:3" ht="12.75">
      <c r="A146" s="299">
        <v>145</v>
      </c>
      <c r="B146" s="302" t="s">
        <v>1474</v>
      </c>
      <c r="C146" s="302" t="s">
        <v>296</v>
      </c>
    </row>
    <row r="147" spans="1:3" ht="12.75">
      <c r="A147" s="299">
        <v>146</v>
      </c>
      <c r="B147" s="318" t="s">
        <v>1475</v>
      </c>
      <c r="C147" s="318" t="s">
        <v>657</v>
      </c>
    </row>
    <row r="148" spans="1:3" ht="15">
      <c r="A148" s="299">
        <v>147</v>
      </c>
      <c r="B148" s="303" t="s">
        <v>1487</v>
      </c>
      <c r="C148" s="303" t="s">
        <v>710</v>
      </c>
    </row>
    <row r="149" spans="1:3" ht="26.25">
      <c r="A149" s="299">
        <v>148</v>
      </c>
      <c r="B149" s="259" t="s">
        <v>1488</v>
      </c>
      <c r="C149" s="259" t="s">
        <v>238</v>
      </c>
    </row>
    <row r="150" spans="1:3" ht="30">
      <c r="A150" s="299">
        <v>149</v>
      </c>
      <c r="B150" s="292" t="s">
        <v>1489</v>
      </c>
      <c r="C150" s="292" t="s">
        <v>711</v>
      </c>
    </row>
    <row r="151" spans="1:3" ht="12.75">
      <c r="A151" s="299">
        <v>150</v>
      </c>
      <c r="B151" s="259" t="s">
        <v>1490</v>
      </c>
      <c r="C151" s="259" t="s">
        <v>694</v>
      </c>
    </row>
    <row r="152" spans="1:3" ht="12.75">
      <c r="A152" s="299">
        <v>151</v>
      </c>
      <c r="B152" s="259" t="s">
        <v>1491</v>
      </c>
      <c r="C152" s="259" t="s">
        <v>695</v>
      </c>
    </row>
    <row r="153" spans="1:3" ht="12.75">
      <c r="A153" s="299">
        <v>152</v>
      </c>
      <c r="B153" s="259" t="s">
        <v>1492</v>
      </c>
      <c r="C153" s="259" t="s">
        <v>696</v>
      </c>
    </row>
    <row r="154" spans="1:3" ht="12.75">
      <c r="A154" s="299">
        <v>153</v>
      </c>
      <c r="B154" s="259" t="s">
        <v>1493</v>
      </c>
      <c r="C154" s="259" t="s">
        <v>209</v>
      </c>
    </row>
    <row r="155" spans="1:3" ht="12.75">
      <c r="A155" s="299">
        <v>154</v>
      </c>
      <c r="B155" s="259" t="s">
        <v>1494</v>
      </c>
      <c r="C155" s="259" t="s">
        <v>210</v>
      </c>
    </row>
    <row r="156" spans="1:3" ht="12.75">
      <c r="A156" s="299">
        <v>155</v>
      </c>
      <c r="B156" s="259" t="s">
        <v>1495</v>
      </c>
      <c r="C156" s="259" t="s">
        <v>211</v>
      </c>
    </row>
    <row r="157" spans="1:3" ht="12.75">
      <c r="A157" s="299">
        <v>156</v>
      </c>
      <c r="B157" s="259" t="s">
        <v>1496</v>
      </c>
      <c r="C157" s="259" t="s">
        <v>212</v>
      </c>
    </row>
    <row r="158" spans="1:3" ht="26.25">
      <c r="A158" s="299">
        <v>157</v>
      </c>
      <c r="B158" s="310" t="s">
        <v>1497</v>
      </c>
      <c r="C158" s="310" t="s">
        <v>794</v>
      </c>
    </row>
    <row r="159" spans="1:3" ht="12.75">
      <c r="A159" s="299">
        <v>158</v>
      </c>
      <c r="B159" s="259" t="s">
        <v>1501</v>
      </c>
      <c r="C159" s="259" t="s">
        <v>23</v>
      </c>
    </row>
    <row r="160" spans="1:3" ht="52.5">
      <c r="A160" s="299">
        <v>159</v>
      </c>
      <c r="B160" s="262" t="s">
        <v>712</v>
      </c>
      <c r="C160" s="262" t="s">
        <v>712</v>
      </c>
    </row>
    <row r="161" spans="1:3" ht="30">
      <c r="A161" s="299">
        <v>160</v>
      </c>
      <c r="B161" s="292" t="s">
        <v>1502</v>
      </c>
      <c r="C161" s="292" t="s">
        <v>5</v>
      </c>
    </row>
    <row r="162" spans="1:3" ht="12.75">
      <c r="A162" s="299">
        <v>161</v>
      </c>
      <c r="B162" s="3" t="s">
        <v>1503</v>
      </c>
      <c r="C162" s="3" t="s">
        <v>697</v>
      </c>
    </row>
    <row r="163" spans="1:3" ht="12.75">
      <c r="A163" s="299">
        <v>162</v>
      </c>
      <c r="B163" s="3" t="s">
        <v>1504</v>
      </c>
      <c r="C163" s="3" t="s">
        <v>698</v>
      </c>
    </row>
    <row r="164" spans="1:3" ht="12.75">
      <c r="A164" s="299">
        <v>163</v>
      </c>
      <c r="B164" s="3" t="s">
        <v>1505</v>
      </c>
      <c r="C164" s="3" t="s">
        <v>699</v>
      </c>
    </row>
    <row r="165" spans="1:3" ht="12.75">
      <c r="A165" s="299">
        <v>164</v>
      </c>
      <c r="B165" s="3" t="s">
        <v>1506</v>
      </c>
      <c r="C165" s="3" t="s">
        <v>700</v>
      </c>
    </row>
    <row r="166" spans="1:3" ht="12.75">
      <c r="A166" s="299">
        <v>165</v>
      </c>
      <c r="B166" s="3" t="s">
        <v>1507</v>
      </c>
      <c r="C166" s="3" t="s">
        <v>701</v>
      </c>
    </row>
    <row r="167" spans="1:3" ht="12.75">
      <c r="A167" s="299">
        <v>166</v>
      </c>
      <c r="B167" s="3" t="s">
        <v>1508</v>
      </c>
      <c r="C167" s="3" t="s">
        <v>702</v>
      </c>
    </row>
    <row r="168" spans="1:3" ht="12.75">
      <c r="A168" s="299">
        <v>167</v>
      </c>
      <c r="B168" s="319" t="s">
        <v>1511</v>
      </c>
      <c r="C168" s="319" t="s">
        <v>919</v>
      </c>
    </row>
    <row r="169" spans="1:3" ht="17.25">
      <c r="A169" s="299">
        <v>168</v>
      </c>
      <c r="B169" s="266" t="s">
        <v>1512</v>
      </c>
      <c r="C169" s="266" t="s">
        <v>141</v>
      </c>
    </row>
    <row r="170" spans="1:3" ht="15">
      <c r="A170" s="299">
        <v>169</v>
      </c>
      <c r="B170" s="303" t="s">
        <v>1513</v>
      </c>
      <c r="C170" s="303" t="s">
        <v>291</v>
      </c>
    </row>
    <row r="171" spans="1:3" ht="15">
      <c r="A171" s="299">
        <v>170</v>
      </c>
      <c r="B171" s="304" t="s">
        <v>1514</v>
      </c>
      <c r="C171" s="304" t="s">
        <v>213</v>
      </c>
    </row>
    <row r="172" spans="1:3" ht="26.25">
      <c r="A172" s="299">
        <v>171</v>
      </c>
      <c r="B172" s="259" t="s">
        <v>1515</v>
      </c>
      <c r="C172" s="259" t="s">
        <v>713</v>
      </c>
    </row>
    <row r="173" spans="1:3" ht="30">
      <c r="A173" s="299" t="s">
        <v>1227</v>
      </c>
      <c r="B173" s="267" t="s">
        <v>214</v>
      </c>
      <c r="C173" s="267" t="s">
        <v>214</v>
      </c>
    </row>
    <row r="174" spans="1:3" ht="30">
      <c r="A174" s="299">
        <v>173</v>
      </c>
      <c r="B174" s="267" t="s">
        <v>1517</v>
      </c>
      <c r="C174" s="267" t="s">
        <v>215</v>
      </c>
    </row>
    <row r="175" spans="1:3" ht="30">
      <c r="A175" s="299">
        <v>174</v>
      </c>
      <c r="B175" s="267" t="s">
        <v>1518</v>
      </c>
      <c r="C175" s="267" t="s">
        <v>800</v>
      </c>
    </row>
    <row r="176" spans="1:3" ht="30">
      <c r="A176" s="299">
        <v>175</v>
      </c>
      <c r="B176" s="267" t="s">
        <v>1519</v>
      </c>
      <c r="C176" s="267" t="s">
        <v>923</v>
      </c>
    </row>
    <row r="177" spans="1:3" ht="12.75">
      <c r="A177" s="299">
        <v>176</v>
      </c>
      <c r="B177" s="259" t="s">
        <v>1520</v>
      </c>
      <c r="C177" s="259" t="s">
        <v>703</v>
      </c>
    </row>
    <row r="178" spans="1:3" ht="30">
      <c r="A178" s="299">
        <v>177</v>
      </c>
      <c r="B178" s="280" t="s">
        <v>1521</v>
      </c>
      <c r="C178" s="280" t="s">
        <v>730</v>
      </c>
    </row>
    <row r="179" spans="1:3" ht="20.25">
      <c r="A179" s="299">
        <v>178</v>
      </c>
      <c r="B179" s="280" t="s">
        <v>1522</v>
      </c>
      <c r="C179" s="280" t="s">
        <v>731</v>
      </c>
    </row>
    <row r="180" spans="1:3" ht="20.25">
      <c r="A180" s="299">
        <v>179</v>
      </c>
      <c r="B180" s="278" t="s">
        <v>1523</v>
      </c>
      <c r="C180" s="278" t="s">
        <v>733</v>
      </c>
    </row>
    <row r="181" spans="1:3" ht="20.25">
      <c r="A181" s="299">
        <v>180</v>
      </c>
      <c r="B181" s="278" t="s">
        <v>1524</v>
      </c>
      <c r="C181" s="278" t="s">
        <v>728</v>
      </c>
    </row>
    <row r="182" spans="1:3" ht="20.25">
      <c r="A182" s="299">
        <v>181</v>
      </c>
      <c r="B182" s="278" t="s">
        <v>1525</v>
      </c>
      <c r="C182" s="278" t="s">
        <v>729</v>
      </c>
    </row>
    <row r="183" spans="1:3" ht="12.75">
      <c r="A183" s="299">
        <v>182</v>
      </c>
      <c r="B183" s="278" t="s">
        <v>1526</v>
      </c>
      <c r="C183" s="278" t="s">
        <v>725</v>
      </c>
    </row>
    <row r="184" spans="1:3" ht="12.75">
      <c r="A184" s="299">
        <v>183</v>
      </c>
      <c r="B184" s="278" t="s">
        <v>1527</v>
      </c>
      <c r="C184" s="278" t="s">
        <v>726</v>
      </c>
    </row>
    <row r="185" spans="1:3" ht="12.75">
      <c r="A185" s="299">
        <v>184</v>
      </c>
      <c r="B185" s="278" t="s">
        <v>1528</v>
      </c>
      <c r="C185" s="278" t="s">
        <v>727</v>
      </c>
    </row>
    <row r="186" spans="1:3" ht="30">
      <c r="A186" s="299">
        <v>185</v>
      </c>
      <c r="B186" s="268" t="s">
        <v>1531</v>
      </c>
      <c r="C186" s="268" t="s">
        <v>891</v>
      </c>
    </row>
    <row r="187" spans="1:3" ht="12.75">
      <c r="A187" s="299">
        <v>186</v>
      </c>
      <c r="B187" s="269" t="s">
        <v>1529</v>
      </c>
      <c r="C187" s="269" t="s">
        <v>892</v>
      </c>
    </row>
    <row r="188" spans="1:3" ht="26.25">
      <c r="A188" s="299">
        <v>187</v>
      </c>
      <c r="B188" s="259" t="s">
        <v>1530</v>
      </c>
      <c r="C188" s="259" t="s">
        <v>218</v>
      </c>
    </row>
    <row r="189" spans="1:3" ht="30">
      <c r="A189" s="299">
        <v>188</v>
      </c>
      <c r="B189" s="320" t="s">
        <v>1534</v>
      </c>
      <c r="C189" s="320" t="s">
        <v>132</v>
      </c>
    </row>
    <row r="190" spans="1:3" ht="20.25">
      <c r="A190" s="299">
        <v>189</v>
      </c>
      <c r="B190" s="278" t="s">
        <v>1538</v>
      </c>
      <c r="C190" s="278" t="s">
        <v>732</v>
      </c>
    </row>
    <row r="191" spans="1:3" ht="12.75">
      <c r="A191" s="299" t="s">
        <v>1227</v>
      </c>
      <c r="B191" s="310" t="s">
        <v>893</v>
      </c>
      <c r="C191" s="310" t="s">
        <v>893</v>
      </c>
    </row>
    <row r="192" spans="1:3" ht="26.25">
      <c r="A192" s="299" t="s">
        <v>1227</v>
      </c>
      <c r="B192" s="259" t="s">
        <v>662</v>
      </c>
      <c r="C192" s="259" t="s">
        <v>662</v>
      </c>
    </row>
    <row r="193" spans="1:3" ht="20.25">
      <c r="A193" s="299" t="s">
        <v>1227</v>
      </c>
      <c r="B193" s="292" t="s">
        <v>278</v>
      </c>
      <c r="C193" s="292" t="s">
        <v>278</v>
      </c>
    </row>
    <row r="194" spans="1:3" ht="12.75">
      <c r="A194" s="299">
        <v>193</v>
      </c>
      <c r="B194" s="293" t="s">
        <v>1542</v>
      </c>
      <c r="C194" s="293" t="s">
        <v>894</v>
      </c>
    </row>
    <row r="195" spans="1:3" ht="12.75">
      <c r="A195" s="299">
        <v>194</v>
      </c>
      <c r="B195" s="293" t="s">
        <v>1543</v>
      </c>
      <c r="C195" s="293" t="s">
        <v>895</v>
      </c>
    </row>
    <row r="196" spans="1:3" ht="66">
      <c r="A196" s="299">
        <v>195</v>
      </c>
      <c r="B196" s="307" t="s">
        <v>659</v>
      </c>
      <c r="C196" s="307" t="s">
        <v>659</v>
      </c>
    </row>
    <row r="197" spans="1:3" ht="12.75">
      <c r="A197" s="299">
        <v>196</v>
      </c>
      <c r="B197" s="293" t="s">
        <v>1544</v>
      </c>
      <c r="C197" s="293" t="s">
        <v>896</v>
      </c>
    </row>
    <row r="198" spans="1:3" ht="12.75">
      <c r="A198" s="299">
        <v>197</v>
      </c>
      <c r="B198" s="293" t="s">
        <v>1545</v>
      </c>
      <c r="C198" s="293" t="s">
        <v>897</v>
      </c>
    </row>
    <row r="199" spans="1:3" ht="12.75">
      <c r="A199" s="299">
        <v>198</v>
      </c>
      <c r="B199" s="293" t="s">
        <v>1546</v>
      </c>
      <c r="C199" s="293" t="s">
        <v>898</v>
      </c>
    </row>
    <row r="200" spans="1:3" ht="12.75">
      <c r="A200" s="299">
        <v>199</v>
      </c>
      <c r="B200" s="293" t="s">
        <v>1547</v>
      </c>
      <c r="C200" s="293" t="s">
        <v>899</v>
      </c>
    </row>
    <row r="201" spans="1:3" ht="26.25">
      <c r="A201" s="299">
        <v>200</v>
      </c>
      <c r="B201" s="259" t="s">
        <v>1548</v>
      </c>
      <c r="C201" s="259" t="s">
        <v>663</v>
      </c>
    </row>
    <row r="202" spans="1:3" ht="30">
      <c r="A202" s="299">
        <v>201</v>
      </c>
      <c r="B202" s="197" t="s">
        <v>1549</v>
      </c>
      <c r="C202" s="197" t="s">
        <v>924</v>
      </c>
    </row>
    <row r="203" spans="1:3" ht="26.25">
      <c r="A203" s="299" t="s">
        <v>1227</v>
      </c>
      <c r="B203" s="259" t="s">
        <v>665</v>
      </c>
      <c r="C203" s="259" t="s">
        <v>665</v>
      </c>
    </row>
    <row r="204" spans="1:3" ht="20.25">
      <c r="A204" s="299" t="s">
        <v>1227</v>
      </c>
      <c r="B204" s="197" t="s">
        <v>245</v>
      </c>
      <c r="C204" s="197" t="s">
        <v>245</v>
      </c>
    </row>
    <row r="205" spans="1:3" ht="26.25">
      <c r="A205" s="299">
        <v>204</v>
      </c>
      <c r="B205" s="259" t="s">
        <v>1560</v>
      </c>
      <c r="C205" s="259" t="s">
        <v>1048</v>
      </c>
    </row>
    <row r="206" spans="1:3" ht="12.75">
      <c r="A206" s="299" t="s">
        <v>1227</v>
      </c>
      <c r="B206" s="267" t="s">
        <v>1557</v>
      </c>
      <c r="C206" s="267" t="s">
        <v>738</v>
      </c>
    </row>
    <row r="207" spans="1:3" ht="12.75">
      <c r="A207" s="299">
        <v>206</v>
      </c>
      <c r="B207" s="321" t="s">
        <v>1558</v>
      </c>
      <c r="C207" s="321" t="s">
        <v>736</v>
      </c>
    </row>
    <row r="208" spans="1:3" ht="15">
      <c r="A208" s="299" t="s">
        <v>1227</v>
      </c>
      <c r="B208" s="303" t="s">
        <v>735</v>
      </c>
      <c r="C208" s="303" t="s">
        <v>735</v>
      </c>
    </row>
    <row r="209" spans="1:3" ht="42">
      <c r="A209" s="299">
        <v>208</v>
      </c>
      <c r="B209" s="3" t="s">
        <v>1568</v>
      </c>
      <c r="C209" s="3" t="s">
        <v>511</v>
      </c>
    </row>
    <row r="210" spans="1:3" ht="30">
      <c r="A210" s="299">
        <v>209</v>
      </c>
      <c r="B210" s="267" t="s">
        <v>1570</v>
      </c>
      <c r="C210" s="267" t="s">
        <v>900</v>
      </c>
    </row>
    <row r="211" spans="1:3" ht="12.75">
      <c r="A211" s="299" t="s">
        <v>1227</v>
      </c>
      <c r="B211" s="310" t="s">
        <v>901</v>
      </c>
      <c r="C211" s="310" t="s">
        <v>901</v>
      </c>
    </row>
    <row r="212" spans="1:3" ht="26.25">
      <c r="A212" s="299">
        <v>211</v>
      </c>
      <c r="B212" s="3" t="s">
        <v>1575</v>
      </c>
      <c r="C212" s="3" t="s">
        <v>933</v>
      </c>
    </row>
    <row r="213" spans="1:3" ht="26.25">
      <c r="A213" s="299" t="s">
        <v>1227</v>
      </c>
      <c r="B213" s="272" t="s">
        <v>934</v>
      </c>
      <c r="C213" s="272" t="s">
        <v>934</v>
      </c>
    </row>
    <row r="214" spans="1:3" ht="33">
      <c r="A214" s="299" t="s">
        <v>1227</v>
      </c>
      <c r="B214" s="271" t="s">
        <v>353</v>
      </c>
      <c r="C214" s="271" t="s">
        <v>353</v>
      </c>
    </row>
    <row r="215" spans="1:3" ht="12.75">
      <c r="A215" s="299" t="s">
        <v>1227</v>
      </c>
      <c r="B215" s="310" t="s">
        <v>734</v>
      </c>
      <c r="C215" s="310" t="s">
        <v>734</v>
      </c>
    </row>
    <row r="216" spans="1:3" ht="21">
      <c r="A216" s="299">
        <v>215</v>
      </c>
      <c r="B216" s="322" t="s">
        <v>1595</v>
      </c>
      <c r="C216" s="322" t="s">
        <v>788</v>
      </c>
    </row>
    <row r="217" spans="1:3" ht="12.75">
      <c r="A217" s="299" t="s">
        <v>1227</v>
      </c>
      <c r="B217" s="310" t="s">
        <v>686</v>
      </c>
      <c r="C217" s="310" t="s">
        <v>686</v>
      </c>
    </row>
    <row r="218" spans="1:3" ht="26.25">
      <c r="A218" s="299">
        <v>217</v>
      </c>
      <c r="B218" s="272" t="s">
        <v>1597</v>
      </c>
      <c r="C218" s="272" t="s">
        <v>789</v>
      </c>
    </row>
    <row r="219" spans="1:3" ht="30">
      <c r="A219" s="299" t="s">
        <v>1227</v>
      </c>
      <c r="B219" s="275" t="s">
        <v>22</v>
      </c>
      <c r="C219" s="275" t="s">
        <v>22</v>
      </c>
    </row>
    <row r="220" spans="1:3" ht="12.75">
      <c r="A220" s="299">
        <v>219</v>
      </c>
      <c r="B220" s="323" t="s">
        <v>1599</v>
      </c>
      <c r="C220" s="323" t="s">
        <v>739</v>
      </c>
    </row>
    <row r="221" spans="1:3" ht="52.5">
      <c r="A221" s="299">
        <v>220</v>
      </c>
      <c r="B221" s="324" t="s">
        <v>1600</v>
      </c>
      <c r="C221" s="324" t="s">
        <v>740</v>
      </c>
    </row>
    <row r="222" spans="1:3" ht="12.75">
      <c r="A222" s="299">
        <v>221</v>
      </c>
      <c r="B222" s="323" t="s">
        <v>1601</v>
      </c>
      <c r="C222" s="323" t="s">
        <v>741</v>
      </c>
    </row>
    <row r="223" spans="1:3" ht="52.5">
      <c r="A223" s="299">
        <v>222</v>
      </c>
      <c r="B223" s="323" t="s">
        <v>1602</v>
      </c>
      <c r="C223" s="323" t="s">
        <v>742</v>
      </c>
    </row>
    <row r="224" spans="1:3" ht="12.75">
      <c r="A224" s="299">
        <v>223</v>
      </c>
      <c r="B224" s="280" t="s">
        <v>1605</v>
      </c>
      <c r="C224" s="280" t="s">
        <v>272</v>
      </c>
    </row>
    <row r="225" spans="1:3" ht="12.75">
      <c r="A225" s="299">
        <v>224</v>
      </c>
      <c r="B225" s="278" t="s">
        <v>1606</v>
      </c>
      <c r="C225" s="278" t="s">
        <v>743</v>
      </c>
    </row>
    <row r="226" spans="1:3" ht="12.75">
      <c r="A226" s="299">
        <v>225</v>
      </c>
      <c r="B226" s="280" t="s">
        <v>1609</v>
      </c>
      <c r="C226" s="280" t="s">
        <v>744</v>
      </c>
    </row>
    <row r="227" spans="1:3" ht="12.75">
      <c r="A227" s="299">
        <v>226</v>
      </c>
      <c r="B227" s="280" t="s">
        <v>1607</v>
      </c>
      <c r="C227" s="280" t="s">
        <v>745</v>
      </c>
    </row>
    <row r="228" spans="1:3" ht="12.75">
      <c r="A228" s="299" t="s">
        <v>1227</v>
      </c>
      <c r="B228" s="325" t="s">
        <v>746</v>
      </c>
      <c r="C228" s="325" t="s">
        <v>746</v>
      </c>
    </row>
    <row r="229" spans="1:3" ht="26.25">
      <c r="A229" s="299">
        <v>228</v>
      </c>
      <c r="B229" s="272" t="s">
        <v>1608</v>
      </c>
      <c r="C229" s="272" t="s">
        <v>801</v>
      </c>
    </row>
    <row r="230" spans="1:3" ht="26.25" customHeight="1">
      <c r="A230" s="299" t="s">
        <v>1227</v>
      </c>
      <c r="B230" s="307" t="s">
        <v>747</v>
      </c>
      <c r="C230" s="307" t="s">
        <v>747</v>
      </c>
    </row>
    <row r="231" spans="1:3" ht="26.25">
      <c r="A231" s="299">
        <v>230</v>
      </c>
      <c r="B231" s="259" t="s">
        <v>1620</v>
      </c>
      <c r="C231" s="259" t="s">
        <v>925</v>
      </c>
    </row>
    <row r="232" spans="1:3" ht="40.5">
      <c r="A232" s="299" t="s">
        <v>1227</v>
      </c>
      <c r="B232" s="326" t="s">
        <v>774</v>
      </c>
      <c r="C232" s="326" t="s">
        <v>774</v>
      </c>
    </row>
    <row r="233" spans="1:3" ht="12.75">
      <c r="A233" s="299">
        <v>232</v>
      </c>
      <c r="B233" s="327" t="s">
        <v>1622</v>
      </c>
      <c r="C233" s="327" t="s">
        <v>1080</v>
      </c>
    </row>
    <row r="234" spans="1:3" ht="26.25">
      <c r="A234" s="299">
        <v>233</v>
      </c>
      <c r="B234" s="272" t="s">
        <v>1623</v>
      </c>
      <c r="C234" s="272" t="s">
        <v>750</v>
      </c>
    </row>
    <row r="235" spans="1:3" ht="20.25">
      <c r="A235" s="299" t="s">
        <v>1227</v>
      </c>
      <c r="B235" s="275" t="s">
        <v>751</v>
      </c>
      <c r="C235" s="275" t="s">
        <v>751</v>
      </c>
    </row>
    <row r="236" spans="1:3" ht="26.25">
      <c r="A236" s="299" t="s">
        <v>1227</v>
      </c>
      <c r="B236" s="3" t="s">
        <v>752</v>
      </c>
      <c r="C236" s="3" t="s">
        <v>752</v>
      </c>
    </row>
    <row r="237" spans="1:3" ht="20.25">
      <c r="A237" s="299" t="s">
        <v>1227</v>
      </c>
      <c r="B237" s="275" t="s">
        <v>753</v>
      </c>
      <c r="C237" s="275" t="s">
        <v>753</v>
      </c>
    </row>
    <row r="238" spans="1:3" ht="12.75">
      <c r="A238" s="299">
        <v>237</v>
      </c>
      <c r="B238" s="280" t="s">
        <v>1605</v>
      </c>
      <c r="C238" s="280" t="s">
        <v>28</v>
      </c>
    </row>
    <row r="239" spans="1:3" ht="12.75">
      <c r="A239" s="299">
        <v>238</v>
      </c>
      <c r="B239" s="278" t="s">
        <v>1627</v>
      </c>
      <c r="C239" s="278" t="s">
        <v>273</v>
      </c>
    </row>
    <row r="240" spans="1:3" ht="12.75">
      <c r="A240" s="299">
        <v>239</v>
      </c>
      <c r="B240" s="278" t="s">
        <v>1629</v>
      </c>
      <c r="C240" s="278" t="s">
        <v>274</v>
      </c>
    </row>
    <row r="241" spans="1:3" ht="12.75">
      <c r="A241" s="299">
        <v>240</v>
      </c>
      <c r="B241" s="328" t="s">
        <v>1628</v>
      </c>
      <c r="C241" s="328" t="s">
        <v>24</v>
      </c>
    </row>
    <row r="242" spans="1:3" ht="12.75">
      <c r="A242" s="299" t="s">
        <v>1227</v>
      </c>
      <c r="B242" s="321" t="s">
        <v>661</v>
      </c>
      <c r="C242" s="321" t="s">
        <v>661</v>
      </c>
    </row>
    <row r="243" spans="1:3" ht="26.25">
      <c r="A243" s="299" t="s">
        <v>1227</v>
      </c>
      <c r="B243" s="272" t="s">
        <v>756</v>
      </c>
      <c r="C243" s="272" t="s">
        <v>756</v>
      </c>
    </row>
    <row r="244" spans="1:3" ht="20.25">
      <c r="A244" s="299" t="s">
        <v>1227</v>
      </c>
      <c r="B244" s="275" t="s">
        <v>757</v>
      </c>
      <c r="C244" s="275" t="s">
        <v>757</v>
      </c>
    </row>
    <row r="245" spans="1:3" ht="26.25">
      <c r="A245" s="299">
        <v>244</v>
      </c>
      <c r="B245" s="3" t="s">
        <v>1633</v>
      </c>
      <c r="C245" s="3" t="s">
        <v>25</v>
      </c>
    </row>
    <row r="246" spans="1:3" ht="40.5">
      <c r="A246" s="299">
        <v>245</v>
      </c>
      <c r="B246" s="197" t="s">
        <v>1632</v>
      </c>
      <c r="C246" s="197" t="s">
        <v>26</v>
      </c>
    </row>
    <row r="247" spans="1:3" ht="12.75">
      <c r="A247" s="299">
        <v>246</v>
      </c>
      <c r="B247" s="280" t="s">
        <v>1634</v>
      </c>
      <c r="C247" s="280" t="s">
        <v>758</v>
      </c>
    </row>
    <row r="248" spans="1:3" ht="12.75">
      <c r="A248" s="299">
        <v>247</v>
      </c>
      <c r="B248" s="280" t="s">
        <v>1635</v>
      </c>
      <c r="C248" s="280" t="s">
        <v>759</v>
      </c>
    </row>
    <row r="249" spans="1:3" ht="12.75">
      <c r="A249" s="299">
        <v>248</v>
      </c>
      <c r="B249" s="278" t="s">
        <v>1636</v>
      </c>
      <c r="C249" s="278" t="s">
        <v>760</v>
      </c>
    </row>
    <row r="250" spans="1:3" ht="15">
      <c r="A250" s="299" t="s">
        <v>1227</v>
      </c>
      <c r="B250" s="303" t="s">
        <v>761</v>
      </c>
      <c r="C250" s="303" t="s">
        <v>761</v>
      </c>
    </row>
    <row r="251" spans="1:3" ht="26.25">
      <c r="A251" s="299" t="s">
        <v>1227</v>
      </c>
      <c r="B251" s="3" t="s">
        <v>31</v>
      </c>
      <c r="C251" s="3" t="s">
        <v>31</v>
      </c>
    </row>
    <row r="252" spans="1:3" ht="40.5">
      <c r="A252" s="299" t="s">
        <v>1227</v>
      </c>
      <c r="B252" s="275" t="s">
        <v>902</v>
      </c>
      <c r="C252" s="275" t="s">
        <v>902</v>
      </c>
    </row>
    <row r="253" spans="1:3" ht="12.75">
      <c r="A253" s="299" t="s">
        <v>1227</v>
      </c>
      <c r="B253" s="294" t="s">
        <v>27</v>
      </c>
      <c r="C253" s="294" t="s">
        <v>27</v>
      </c>
    </row>
    <row r="254" spans="1:3" ht="12.75">
      <c r="A254" s="299" t="s">
        <v>1227</v>
      </c>
      <c r="B254" s="295" t="s">
        <v>762</v>
      </c>
      <c r="C254" s="295" t="s">
        <v>762</v>
      </c>
    </row>
    <row r="255" spans="1:3" ht="12.75">
      <c r="A255" s="299" t="s">
        <v>1227</v>
      </c>
      <c r="B255" s="278" t="s">
        <v>763</v>
      </c>
      <c r="C255" s="278" t="s">
        <v>763</v>
      </c>
    </row>
    <row r="256" spans="1:3" ht="30">
      <c r="A256" s="299" t="s">
        <v>1227</v>
      </c>
      <c r="B256" s="278" t="s">
        <v>764</v>
      </c>
      <c r="C256" s="278" t="s">
        <v>764</v>
      </c>
    </row>
    <row r="257" spans="1:3" ht="12.75">
      <c r="A257" s="299" t="s">
        <v>1227</v>
      </c>
      <c r="B257" s="278" t="s">
        <v>275</v>
      </c>
      <c r="C257" s="278" t="s">
        <v>275</v>
      </c>
    </row>
    <row r="258" spans="1:3" ht="26.25">
      <c r="A258" s="299" t="s">
        <v>1227</v>
      </c>
      <c r="B258" s="259" t="s">
        <v>765</v>
      </c>
      <c r="C258" s="259" t="s">
        <v>765</v>
      </c>
    </row>
    <row r="259" spans="1:3" ht="30">
      <c r="A259" s="299" t="s">
        <v>1227</v>
      </c>
      <c r="B259" s="197" t="s">
        <v>903</v>
      </c>
      <c r="C259" s="197" t="s">
        <v>903</v>
      </c>
    </row>
    <row r="260" spans="1:3" ht="12.75">
      <c r="A260" s="299" t="s">
        <v>1227</v>
      </c>
      <c r="B260" s="296" t="s">
        <v>766</v>
      </c>
      <c r="C260" s="296" t="s">
        <v>766</v>
      </c>
    </row>
    <row r="261" spans="1:3" ht="12.75">
      <c r="A261" s="299" t="s">
        <v>1227</v>
      </c>
      <c r="B261" s="297" t="s">
        <v>767</v>
      </c>
      <c r="C261" s="297" t="s">
        <v>767</v>
      </c>
    </row>
    <row r="262" spans="1:3" ht="12.75">
      <c r="A262" s="299" t="s">
        <v>1227</v>
      </c>
      <c r="B262" s="298" t="s">
        <v>768</v>
      </c>
      <c r="C262" s="298" t="s">
        <v>768</v>
      </c>
    </row>
    <row r="263" spans="1:3" ht="26.25">
      <c r="A263" s="299" t="s">
        <v>1227</v>
      </c>
      <c r="B263" s="259" t="s">
        <v>769</v>
      </c>
      <c r="C263" s="259" t="s">
        <v>769</v>
      </c>
    </row>
    <row r="264" spans="1:3" ht="33">
      <c r="A264" s="299" t="s">
        <v>1227</v>
      </c>
      <c r="B264" s="153" t="s">
        <v>926</v>
      </c>
      <c r="C264" s="153" t="s">
        <v>926</v>
      </c>
    </row>
    <row r="265" spans="1:3" ht="30">
      <c r="A265" s="299" t="s">
        <v>1227</v>
      </c>
      <c r="B265" s="153" t="s">
        <v>1009</v>
      </c>
      <c r="C265" s="153" t="s">
        <v>1009</v>
      </c>
    </row>
    <row r="266" spans="1:3" ht="13.5" thickBot="1">
      <c r="A266" s="299" t="s">
        <v>1227</v>
      </c>
      <c r="B266" s="329" t="s">
        <v>770</v>
      </c>
      <c r="C266" s="329" t="s">
        <v>770</v>
      </c>
    </row>
    <row r="267" spans="1:3" ht="13.5" thickBot="1">
      <c r="A267" s="299" t="s">
        <v>1227</v>
      </c>
      <c r="B267" s="329" t="s">
        <v>672</v>
      </c>
      <c r="C267" s="329" t="s">
        <v>672</v>
      </c>
    </row>
    <row r="268" spans="1:3" ht="13.5" thickBot="1">
      <c r="A268" s="299" t="s">
        <v>1227</v>
      </c>
      <c r="B268" s="330" t="s">
        <v>671</v>
      </c>
      <c r="C268" s="330" t="s">
        <v>671</v>
      </c>
    </row>
    <row r="269" spans="1:3" ht="13.5" thickBot="1">
      <c r="A269" s="299" t="s">
        <v>1227</v>
      </c>
      <c r="B269" s="331" t="s">
        <v>771</v>
      </c>
      <c r="C269" s="331" t="s">
        <v>771</v>
      </c>
    </row>
    <row r="270" spans="1:3" ht="13.5" thickBot="1">
      <c r="A270" s="299" t="s">
        <v>1227</v>
      </c>
      <c r="B270" s="331" t="s">
        <v>674</v>
      </c>
      <c r="C270" s="331" t="s">
        <v>674</v>
      </c>
    </row>
    <row r="271" spans="1:3" ht="13.5" thickBot="1">
      <c r="A271" s="299" t="s">
        <v>1227</v>
      </c>
      <c r="B271" s="330" t="s">
        <v>673</v>
      </c>
      <c r="C271" s="330" t="s">
        <v>673</v>
      </c>
    </row>
    <row r="272" spans="1:3" ht="12.75">
      <c r="A272" s="299" t="s">
        <v>1227</v>
      </c>
      <c r="B272" s="332" t="s">
        <v>772</v>
      </c>
      <c r="C272" s="332" t="s">
        <v>772</v>
      </c>
    </row>
    <row r="273" spans="1:3" ht="12.75">
      <c r="A273" s="299">
        <v>272</v>
      </c>
      <c r="B273" s="333" t="s">
        <v>1640</v>
      </c>
      <c r="C273" s="333" t="s">
        <v>667</v>
      </c>
    </row>
    <row r="274" spans="1:3" ht="12.75">
      <c r="A274" s="299">
        <v>273</v>
      </c>
      <c r="B274" s="293" t="s">
        <v>1641</v>
      </c>
      <c r="C274" s="293" t="s">
        <v>668</v>
      </c>
    </row>
    <row r="275" spans="1:3" ht="13.5" thickBot="1">
      <c r="A275" s="299">
        <v>274</v>
      </c>
      <c r="B275" s="334" t="s">
        <v>1526</v>
      </c>
      <c r="C275" s="334" t="s">
        <v>669</v>
      </c>
    </row>
    <row r="276" spans="1:3" ht="13.5" thickBot="1">
      <c r="A276" s="299" t="s">
        <v>1227</v>
      </c>
      <c r="B276" s="335" t="s">
        <v>670</v>
      </c>
      <c r="C276" s="335" t="s">
        <v>670</v>
      </c>
    </row>
    <row r="277" spans="1:3" ht="12.75">
      <c r="A277" s="299" t="s">
        <v>1227</v>
      </c>
      <c r="B277" s="336" t="s">
        <v>778</v>
      </c>
      <c r="C277" s="336" t="s">
        <v>778</v>
      </c>
    </row>
    <row r="278" spans="1:3" ht="12.75">
      <c r="A278" s="299" t="s">
        <v>1227</v>
      </c>
      <c r="B278" s="337" t="s">
        <v>675</v>
      </c>
      <c r="C278" s="337" t="s">
        <v>675</v>
      </c>
    </row>
    <row r="279" spans="1:3" ht="12.75">
      <c r="A279" s="299" t="s">
        <v>1227</v>
      </c>
      <c r="B279" s="310" t="s">
        <v>9</v>
      </c>
      <c r="C279" s="310" t="s">
        <v>9</v>
      </c>
    </row>
    <row r="280" spans="1:3" ht="12.75">
      <c r="A280" s="299" t="s">
        <v>1227</v>
      </c>
      <c r="B280" s="338" t="s">
        <v>676</v>
      </c>
      <c r="C280" s="338" t="s">
        <v>676</v>
      </c>
    </row>
    <row r="281" spans="1:3" ht="26.25">
      <c r="A281" s="299" t="s">
        <v>1227</v>
      </c>
      <c r="B281" s="3" t="s">
        <v>279</v>
      </c>
      <c r="C281" s="3" t="s">
        <v>279</v>
      </c>
    </row>
    <row r="282" spans="1:3" ht="12.75">
      <c r="A282" s="299" t="s">
        <v>1227</v>
      </c>
      <c r="B282" s="292" t="s">
        <v>8</v>
      </c>
      <c r="C282" s="292" t="s">
        <v>8</v>
      </c>
    </row>
    <row r="283" spans="1:3" ht="12.75">
      <c r="A283" s="299">
        <v>282</v>
      </c>
      <c r="B283" s="292" t="s">
        <v>1719</v>
      </c>
      <c r="C283" s="292" t="s">
        <v>690</v>
      </c>
    </row>
    <row r="284" spans="1:3" ht="26.25">
      <c r="A284" s="299" t="s">
        <v>1227</v>
      </c>
      <c r="B284" s="272" t="s">
        <v>678</v>
      </c>
      <c r="C284" s="272" t="s">
        <v>678</v>
      </c>
    </row>
    <row r="285" spans="1:3" ht="30">
      <c r="A285" s="299" t="s">
        <v>1227</v>
      </c>
      <c r="B285" s="197" t="s">
        <v>286</v>
      </c>
      <c r="C285" s="197" t="s">
        <v>286</v>
      </c>
    </row>
    <row r="286" spans="1:3" ht="39">
      <c r="A286" s="299">
        <v>285</v>
      </c>
      <c r="B286" s="272" t="s">
        <v>1720</v>
      </c>
      <c r="C286" s="272" t="s">
        <v>679</v>
      </c>
    </row>
    <row r="287" spans="1:3" ht="12.75">
      <c r="A287" s="299">
        <v>286</v>
      </c>
      <c r="B287" s="197" t="s">
        <v>1721</v>
      </c>
      <c r="C287" s="197" t="s">
        <v>287</v>
      </c>
    </row>
    <row r="288" spans="1:3" ht="26.25">
      <c r="A288" s="299" t="s">
        <v>1227</v>
      </c>
      <c r="B288" s="273" t="s">
        <v>779</v>
      </c>
      <c r="C288" s="273" t="s">
        <v>779</v>
      </c>
    </row>
    <row r="289" spans="1:3" ht="12.75">
      <c r="A289" s="299">
        <v>288</v>
      </c>
      <c r="B289" s="278" t="s">
        <v>1639</v>
      </c>
      <c r="C289" s="278" t="s">
        <v>780</v>
      </c>
    </row>
    <row r="290" spans="1:3" ht="21">
      <c r="A290" s="299" t="s">
        <v>1227</v>
      </c>
      <c r="B290" s="278" t="s">
        <v>1638</v>
      </c>
      <c r="C290" s="278" t="s">
        <v>790</v>
      </c>
    </row>
    <row r="291" spans="1:3" ht="12.75">
      <c r="A291" s="299">
        <v>290</v>
      </c>
      <c r="B291" s="278" t="s">
        <v>1642</v>
      </c>
      <c r="C291" s="278" t="s">
        <v>781</v>
      </c>
    </row>
    <row r="292" spans="1:3" ht="39">
      <c r="A292" s="299">
        <v>291</v>
      </c>
      <c r="B292" s="273" t="s">
        <v>1644</v>
      </c>
      <c r="C292" s="273" t="s">
        <v>681</v>
      </c>
    </row>
    <row r="293" spans="1:3" ht="30">
      <c r="A293" s="299" t="s">
        <v>1227</v>
      </c>
      <c r="B293" s="197" t="s">
        <v>755</v>
      </c>
      <c r="C293" s="197" t="s">
        <v>755</v>
      </c>
    </row>
    <row r="294" spans="1:3" ht="26.25">
      <c r="A294" s="299">
        <v>293</v>
      </c>
      <c r="B294" s="3" t="s">
        <v>1646</v>
      </c>
      <c r="C294" s="3" t="s">
        <v>684</v>
      </c>
    </row>
    <row r="295" spans="1:3" ht="20.25">
      <c r="A295" s="299">
        <v>294</v>
      </c>
      <c r="B295" s="274" t="s">
        <v>1647</v>
      </c>
      <c r="C295" s="274" t="s">
        <v>682</v>
      </c>
    </row>
    <row r="296" spans="1:3" ht="20.25">
      <c r="A296" s="299">
        <v>295</v>
      </c>
      <c r="B296" s="280" t="s">
        <v>1648</v>
      </c>
      <c r="C296" s="280" t="s">
        <v>782</v>
      </c>
    </row>
    <row r="297" spans="1:3" ht="12.75">
      <c r="A297" s="299">
        <v>296</v>
      </c>
      <c r="B297" s="278" t="s">
        <v>1649</v>
      </c>
      <c r="C297" s="278" t="s">
        <v>783</v>
      </c>
    </row>
    <row r="298" spans="1:3" ht="12.75">
      <c r="A298" s="299">
        <v>297</v>
      </c>
      <c r="B298" s="280" t="s">
        <v>1650</v>
      </c>
      <c r="C298" s="280" t="s">
        <v>784</v>
      </c>
    </row>
    <row r="299" spans="1:3" ht="12.75">
      <c r="A299" s="299">
        <v>298</v>
      </c>
      <c r="B299" s="280" t="s">
        <v>1651</v>
      </c>
      <c r="C299" s="280" t="s">
        <v>927</v>
      </c>
    </row>
    <row r="300" spans="1:3" ht="39">
      <c r="A300" s="299">
        <v>299</v>
      </c>
      <c r="B300" s="3" t="s">
        <v>1662</v>
      </c>
      <c r="C300" s="3" t="s">
        <v>685</v>
      </c>
    </row>
    <row r="301" spans="1:3" ht="30">
      <c r="A301" s="299">
        <v>300</v>
      </c>
      <c r="B301" s="274" t="s">
        <v>1663</v>
      </c>
      <c r="C301" s="274" t="s">
        <v>683</v>
      </c>
    </row>
    <row r="302" spans="1:3" ht="12.75">
      <c r="A302" s="299">
        <v>301</v>
      </c>
      <c r="B302" s="280" t="s">
        <v>1651</v>
      </c>
      <c r="C302" s="280" t="s">
        <v>280</v>
      </c>
    </row>
    <row r="303" spans="1:3" ht="52.5">
      <c r="A303" s="299">
        <v>302</v>
      </c>
      <c r="B303" s="3" t="s">
        <v>1667</v>
      </c>
      <c r="C303" s="3" t="s">
        <v>283</v>
      </c>
    </row>
    <row r="304" spans="1:3" ht="12.75">
      <c r="A304" s="299">
        <v>303</v>
      </c>
      <c r="B304" s="280" t="s">
        <v>1664</v>
      </c>
      <c r="C304" s="280" t="s">
        <v>786</v>
      </c>
    </row>
    <row r="305" spans="1:3" ht="12.75">
      <c r="A305" s="299">
        <v>304</v>
      </c>
      <c r="B305" s="280" t="s">
        <v>1665</v>
      </c>
      <c r="C305" s="280" t="s">
        <v>787</v>
      </c>
    </row>
    <row r="306" spans="1:3" ht="12.75">
      <c r="A306" s="299">
        <v>305</v>
      </c>
      <c r="B306" s="280" t="s">
        <v>1666</v>
      </c>
      <c r="C306" s="280" t="s">
        <v>281</v>
      </c>
    </row>
    <row r="307" spans="1:3" ht="12.75">
      <c r="A307" s="299">
        <v>306</v>
      </c>
      <c r="B307" s="280" t="s">
        <v>1759</v>
      </c>
      <c r="C307" s="280" t="s">
        <v>282</v>
      </c>
    </row>
    <row r="308" spans="1:3" ht="21">
      <c r="A308" s="299">
        <v>307</v>
      </c>
      <c r="B308" s="322" t="s">
        <v>1678</v>
      </c>
      <c r="C308" s="322" t="s">
        <v>808</v>
      </c>
    </row>
    <row r="309" spans="1:3" ht="15">
      <c r="A309" s="299" t="s">
        <v>1227</v>
      </c>
      <c r="B309" s="303" t="s">
        <v>791</v>
      </c>
      <c r="C309" s="303" t="s">
        <v>791</v>
      </c>
    </row>
    <row r="310" spans="1:3" ht="30">
      <c r="A310" s="299" t="s">
        <v>1227</v>
      </c>
      <c r="B310" s="267" t="s">
        <v>288</v>
      </c>
      <c r="C310" s="267" t="s">
        <v>288</v>
      </c>
    </row>
    <row r="311" spans="1:3" ht="20.25">
      <c r="A311" s="299" t="s">
        <v>1227</v>
      </c>
      <c r="B311" s="276" t="s">
        <v>904</v>
      </c>
      <c r="C311" s="276" t="s">
        <v>904</v>
      </c>
    </row>
    <row r="312" spans="1:3" ht="26.25">
      <c r="A312" s="299">
        <v>311</v>
      </c>
      <c r="B312" s="272" t="s">
        <v>1684</v>
      </c>
      <c r="C312" s="272" t="s">
        <v>289</v>
      </c>
    </row>
    <row r="313" spans="1:3" ht="26.25">
      <c r="A313" s="299" t="s">
        <v>1227</v>
      </c>
      <c r="B313" s="273" t="s">
        <v>792</v>
      </c>
      <c r="C313" s="273" t="s">
        <v>792</v>
      </c>
    </row>
    <row r="314" spans="1:3" ht="20.25">
      <c r="A314" s="299">
        <v>313</v>
      </c>
      <c r="B314" s="278" t="s">
        <v>1688</v>
      </c>
      <c r="C314" s="278" t="s">
        <v>809</v>
      </c>
    </row>
    <row r="315" spans="1:3" ht="39">
      <c r="A315" s="299">
        <v>314</v>
      </c>
      <c r="B315" s="273" t="s">
        <v>1689</v>
      </c>
      <c r="C315" s="273" t="s">
        <v>793</v>
      </c>
    </row>
    <row r="316" spans="1:3" ht="12.75">
      <c r="A316" s="299" t="s">
        <v>1227</v>
      </c>
      <c r="B316" s="307"/>
      <c r="C316" s="307"/>
    </row>
    <row r="317" spans="1:3" ht="12.75">
      <c r="A317" s="299" t="s">
        <v>1227</v>
      </c>
      <c r="B317" s="319" t="s">
        <v>920</v>
      </c>
      <c r="C317" s="319" t="s">
        <v>920</v>
      </c>
    </row>
    <row r="318" spans="1:3" ht="52.5">
      <c r="A318" s="299">
        <v>317</v>
      </c>
      <c r="B318" s="306" t="s">
        <v>1691</v>
      </c>
      <c r="C318" s="306" t="s">
        <v>284</v>
      </c>
    </row>
    <row r="319" spans="1:3" ht="26.25">
      <c r="A319" s="299" t="s">
        <v>1227</v>
      </c>
      <c r="B319" s="272" t="s">
        <v>689</v>
      </c>
      <c r="C319" s="272" t="s">
        <v>689</v>
      </c>
    </row>
    <row r="320" spans="1:3" ht="39">
      <c r="A320" s="299" t="s">
        <v>1227</v>
      </c>
      <c r="B320" s="272" t="s">
        <v>905</v>
      </c>
      <c r="C320" s="272" t="s">
        <v>905</v>
      </c>
    </row>
    <row r="321" spans="1:3" ht="26.25">
      <c r="A321" s="299">
        <v>320</v>
      </c>
      <c r="B321" s="272" t="s">
        <v>1695</v>
      </c>
      <c r="C321" s="272" t="s">
        <v>687</v>
      </c>
    </row>
    <row r="322" spans="1:3" ht="34.5">
      <c r="A322" s="299">
        <v>321</v>
      </c>
      <c r="B322" s="322" t="s">
        <v>1699</v>
      </c>
      <c r="C322" s="322" t="s">
        <v>7</v>
      </c>
    </row>
    <row r="323" spans="1:3" ht="12.75">
      <c r="A323" s="299">
        <v>322</v>
      </c>
      <c r="B323" s="259" t="s">
        <v>1700</v>
      </c>
      <c r="C323" s="259" t="s">
        <v>6</v>
      </c>
    </row>
    <row r="324" spans="1:3" ht="30">
      <c r="A324" s="299">
        <v>323</v>
      </c>
      <c r="B324" s="90" t="s">
        <v>1701</v>
      </c>
      <c r="C324" s="90" t="s">
        <v>804</v>
      </c>
    </row>
    <row r="325" spans="1:3" ht="12.75">
      <c r="A325" s="299">
        <v>324</v>
      </c>
      <c r="B325" s="90" t="s">
        <v>1702</v>
      </c>
      <c r="C325" s="90" t="s">
        <v>566</v>
      </c>
    </row>
    <row r="326" spans="1:3" ht="12.75">
      <c r="A326" s="299">
        <v>325</v>
      </c>
      <c r="B326" s="280" t="s">
        <v>1704</v>
      </c>
      <c r="C326" s="280" t="s">
        <v>567</v>
      </c>
    </row>
    <row r="327" spans="1:3" ht="12.75">
      <c r="A327" s="299">
        <v>326</v>
      </c>
      <c r="B327" s="280" t="s">
        <v>1703</v>
      </c>
      <c r="C327" s="280" t="s">
        <v>568</v>
      </c>
    </row>
    <row r="328" spans="1:3" ht="39">
      <c r="A328" s="299">
        <v>327</v>
      </c>
      <c r="B328" s="259" t="s">
        <v>1705</v>
      </c>
      <c r="C328" s="259" t="s">
        <v>906</v>
      </c>
    </row>
    <row r="329" spans="1:3" ht="30">
      <c r="A329" s="299">
        <v>328</v>
      </c>
      <c r="B329" s="292" t="s">
        <v>1706</v>
      </c>
      <c r="C329" s="292" t="s">
        <v>10</v>
      </c>
    </row>
    <row r="330" spans="1:3" ht="39">
      <c r="A330" s="299">
        <v>329</v>
      </c>
      <c r="B330" s="259" t="s">
        <v>1707</v>
      </c>
      <c r="C330" s="259" t="s">
        <v>79</v>
      </c>
    </row>
    <row r="331" spans="1:3" ht="40.5">
      <c r="A331" s="299">
        <v>330</v>
      </c>
      <c r="B331" s="292" t="s">
        <v>1708</v>
      </c>
      <c r="C331" s="292" t="s">
        <v>290</v>
      </c>
    </row>
    <row r="332" spans="1:3" ht="39">
      <c r="A332" s="299">
        <v>331</v>
      </c>
      <c r="B332" s="259" t="s">
        <v>1710</v>
      </c>
      <c r="C332" s="259" t="s">
        <v>80</v>
      </c>
    </row>
    <row r="333" spans="1:3" ht="45">
      <c r="A333" s="299">
        <v>332</v>
      </c>
      <c r="B333" s="283" t="s">
        <v>1709</v>
      </c>
      <c r="C333" s="283" t="s">
        <v>907</v>
      </c>
    </row>
    <row r="334" spans="1:3" ht="57">
      <c r="A334" s="299">
        <v>333</v>
      </c>
      <c r="B334" s="283" t="s">
        <v>1711</v>
      </c>
      <c r="C334" s="283" t="s">
        <v>908</v>
      </c>
    </row>
    <row r="335" spans="1:3" ht="12.75">
      <c r="A335" s="299">
        <v>334</v>
      </c>
      <c r="B335" s="279" t="s">
        <v>1712</v>
      </c>
      <c r="C335" s="279" t="s">
        <v>909</v>
      </c>
    </row>
    <row r="336" spans="1:3" ht="12.75">
      <c r="A336" s="299">
        <v>335</v>
      </c>
      <c r="B336" s="279" t="s">
        <v>1717</v>
      </c>
      <c r="C336" s="279" t="s">
        <v>910</v>
      </c>
    </row>
    <row r="337" spans="1:3" ht="12.75">
      <c r="A337" s="299">
        <v>336</v>
      </c>
      <c r="B337" s="279" t="s">
        <v>1713</v>
      </c>
      <c r="C337" s="279" t="s">
        <v>911</v>
      </c>
    </row>
    <row r="338" spans="1:3" ht="12.75">
      <c r="A338" s="299">
        <v>337</v>
      </c>
      <c r="B338" s="279" t="s">
        <v>1714</v>
      </c>
      <c r="C338" s="279" t="s">
        <v>912</v>
      </c>
    </row>
    <row r="339" spans="1:3" ht="12.75">
      <c r="A339" s="299">
        <v>338</v>
      </c>
      <c r="B339" s="282" t="s">
        <v>1715</v>
      </c>
      <c r="C339" s="282" t="s">
        <v>913</v>
      </c>
    </row>
    <row r="340" spans="1:3" ht="12.75">
      <c r="A340" s="299">
        <v>339</v>
      </c>
      <c r="B340" s="281" t="s">
        <v>1716</v>
      </c>
      <c r="C340" s="281" t="s">
        <v>914</v>
      </c>
    </row>
    <row r="341" spans="1:3" ht="52.5">
      <c r="A341" s="299">
        <v>340</v>
      </c>
      <c r="B341" s="3" t="s">
        <v>1718</v>
      </c>
      <c r="C341" s="3" t="s">
        <v>168</v>
      </c>
    </row>
    <row r="342" spans="1:3" ht="15">
      <c r="A342" s="299">
        <v>341</v>
      </c>
      <c r="B342" s="303" t="s">
        <v>1273</v>
      </c>
      <c r="C342" s="303" t="s">
        <v>247</v>
      </c>
    </row>
    <row r="343" spans="1:3" ht="26.25">
      <c r="A343" s="299">
        <v>342</v>
      </c>
      <c r="B343" s="259" t="s">
        <v>1722</v>
      </c>
      <c r="C343" s="259" t="s">
        <v>248</v>
      </c>
    </row>
    <row r="344" spans="1:3" ht="20.25">
      <c r="A344" s="299">
        <v>343</v>
      </c>
      <c r="B344" s="292" t="s">
        <v>1723</v>
      </c>
      <c r="C344" s="292" t="s">
        <v>4</v>
      </c>
    </row>
    <row r="345" spans="1:3" ht="39">
      <c r="A345" s="299">
        <v>344</v>
      </c>
      <c r="B345" s="259" t="s">
        <v>1724</v>
      </c>
      <c r="C345" s="259" t="s">
        <v>249</v>
      </c>
    </row>
    <row r="346" spans="1:3" ht="30">
      <c r="A346" s="299">
        <v>345</v>
      </c>
      <c r="B346" s="292" t="s">
        <v>1732</v>
      </c>
      <c r="C346" s="292" t="s">
        <v>11</v>
      </c>
    </row>
    <row r="347" spans="1:3" ht="26.25">
      <c r="A347" s="299">
        <v>346</v>
      </c>
      <c r="B347" s="259" t="s">
        <v>1725</v>
      </c>
      <c r="C347" s="259" t="s">
        <v>285</v>
      </c>
    </row>
    <row r="348" spans="1:3" ht="30">
      <c r="A348" s="299">
        <v>347</v>
      </c>
      <c r="B348" s="292" t="s">
        <v>1733</v>
      </c>
      <c r="C348" s="292" t="s">
        <v>928</v>
      </c>
    </row>
    <row r="349" spans="1:3" ht="26.25">
      <c r="A349" s="299">
        <v>348</v>
      </c>
      <c r="B349" s="259" t="s">
        <v>1726</v>
      </c>
      <c r="C349" s="259" t="s">
        <v>250</v>
      </c>
    </row>
    <row r="350" spans="1:3" ht="30">
      <c r="A350" s="299">
        <v>349</v>
      </c>
      <c r="B350" s="292" t="s">
        <v>1727</v>
      </c>
      <c r="C350" s="292" t="s">
        <v>929</v>
      </c>
    </row>
    <row r="351" spans="1:3" ht="26.25">
      <c r="A351" s="299">
        <v>350</v>
      </c>
      <c r="B351" s="259" t="s">
        <v>1728</v>
      </c>
      <c r="C351" s="259" t="s">
        <v>802</v>
      </c>
    </row>
    <row r="352" spans="1:3" ht="20.25">
      <c r="A352" s="299">
        <v>351</v>
      </c>
      <c r="B352" s="292" t="s">
        <v>1729</v>
      </c>
      <c r="C352" s="292" t="s">
        <v>803</v>
      </c>
    </row>
    <row r="353" spans="1:3" ht="26.25">
      <c r="A353" s="299">
        <v>352</v>
      </c>
      <c r="B353" s="259" t="s">
        <v>1730</v>
      </c>
      <c r="C353" s="259" t="s">
        <v>251</v>
      </c>
    </row>
    <row r="354" spans="1:3" ht="30">
      <c r="A354" s="299">
        <v>353</v>
      </c>
      <c r="B354" s="292" t="s">
        <v>1731</v>
      </c>
      <c r="C354" s="292" t="s">
        <v>1003</v>
      </c>
    </row>
    <row r="355" spans="1:3" ht="52.5">
      <c r="A355" s="299">
        <v>354</v>
      </c>
      <c r="B355" s="3" t="s">
        <v>1734</v>
      </c>
      <c r="C355" s="3" t="s">
        <v>2</v>
      </c>
    </row>
    <row r="356" spans="1:3" ht="26.25">
      <c r="A356" s="299">
        <v>355</v>
      </c>
      <c r="B356" s="3" t="s">
        <v>1735</v>
      </c>
      <c r="C356" s="3" t="s">
        <v>930</v>
      </c>
    </row>
    <row r="357" spans="1:3" ht="52.5">
      <c r="A357" s="299">
        <v>356</v>
      </c>
      <c r="B357" s="3" t="s">
        <v>1736</v>
      </c>
      <c r="C357" s="3" t="s">
        <v>3</v>
      </c>
    </row>
    <row r="358" spans="1:3" ht="26.25">
      <c r="A358" s="299">
        <v>357</v>
      </c>
      <c r="B358" s="259" t="s">
        <v>1737</v>
      </c>
      <c r="C358" s="259" t="s">
        <v>241</v>
      </c>
    </row>
    <row r="359" spans="1:3" ht="12.75">
      <c r="A359" s="299">
        <v>358</v>
      </c>
      <c r="B359" s="278" t="s">
        <v>1741</v>
      </c>
      <c r="C359" s="278" t="s">
        <v>242</v>
      </c>
    </row>
    <row r="360" spans="1:3" ht="12.75">
      <c r="A360" s="299">
        <v>359</v>
      </c>
      <c r="B360" s="278" t="s">
        <v>1742</v>
      </c>
      <c r="C360" s="278" t="s">
        <v>243</v>
      </c>
    </row>
    <row r="361" spans="1:3" ht="39">
      <c r="A361" s="299">
        <v>360</v>
      </c>
      <c r="B361" s="259" t="s">
        <v>1743</v>
      </c>
      <c r="C361" s="259" t="s">
        <v>263</v>
      </c>
    </row>
    <row r="362" spans="1:3" ht="30">
      <c r="A362" s="299">
        <v>361</v>
      </c>
      <c r="B362" s="277" t="s">
        <v>1744</v>
      </c>
      <c r="C362" s="277" t="s">
        <v>142</v>
      </c>
    </row>
    <row r="363" spans="1:3" ht="12.75">
      <c r="A363" s="299">
        <v>362</v>
      </c>
      <c r="B363" s="277" t="s">
        <v>1745</v>
      </c>
      <c r="C363" s="277" t="s">
        <v>252</v>
      </c>
    </row>
    <row r="364" spans="1:3" ht="12.75">
      <c r="A364" s="299">
        <v>363</v>
      </c>
      <c r="B364" s="278" t="s">
        <v>1746</v>
      </c>
      <c r="C364" s="278" t="s">
        <v>255</v>
      </c>
    </row>
    <row r="365" spans="1:3" ht="12.75">
      <c r="A365" s="299">
        <v>364</v>
      </c>
      <c r="B365" s="278" t="s">
        <v>1747</v>
      </c>
      <c r="C365" s="278" t="s">
        <v>253</v>
      </c>
    </row>
    <row r="366" spans="1:3" ht="15">
      <c r="A366" s="299">
        <v>365</v>
      </c>
      <c r="B366" s="303" t="s">
        <v>1749</v>
      </c>
      <c r="C366" s="303" t="s">
        <v>179</v>
      </c>
    </row>
    <row r="367" spans="1:3" ht="12.75">
      <c r="A367" s="299">
        <v>366</v>
      </c>
      <c r="B367" s="3" t="s">
        <v>1750</v>
      </c>
      <c r="C367" s="3" t="s">
        <v>180</v>
      </c>
    </row>
    <row r="368" spans="1:3" ht="12.75">
      <c r="A368" s="299">
        <v>367</v>
      </c>
      <c r="B368" s="339" t="s">
        <v>1416</v>
      </c>
      <c r="C368" s="339" t="s">
        <v>301</v>
      </c>
    </row>
    <row r="369" spans="1:3" ht="12.75">
      <c r="A369" s="299">
        <v>368</v>
      </c>
      <c r="B369" s="339" t="s">
        <v>306</v>
      </c>
      <c r="C369" s="339" t="s">
        <v>306</v>
      </c>
    </row>
    <row r="370" spans="1:3" ht="12.75">
      <c r="A370" s="299">
        <v>369</v>
      </c>
      <c r="B370" s="339" t="s">
        <v>1417</v>
      </c>
      <c r="C370" s="339" t="s">
        <v>308</v>
      </c>
    </row>
    <row r="371" spans="1:3" ht="12.75">
      <c r="A371" s="299">
        <v>370</v>
      </c>
      <c r="B371" s="339" t="s">
        <v>1418</v>
      </c>
      <c r="C371" s="339" t="s">
        <v>311</v>
      </c>
    </row>
    <row r="372" spans="1:3" ht="12.75">
      <c r="A372" s="299">
        <v>371</v>
      </c>
      <c r="B372" s="339" t="s">
        <v>1419</v>
      </c>
      <c r="C372" s="339" t="s">
        <v>477</v>
      </c>
    </row>
    <row r="373" spans="1:3" ht="12.75">
      <c r="A373" s="299">
        <v>372</v>
      </c>
      <c r="B373" s="339" t="s">
        <v>1420</v>
      </c>
      <c r="C373" s="339" t="s">
        <v>313</v>
      </c>
    </row>
    <row r="374" spans="1:3" ht="12.75">
      <c r="A374" s="299">
        <v>373</v>
      </c>
      <c r="B374" s="340" t="s">
        <v>1441</v>
      </c>
      <c r="C374" s="340" t="s">
        <v>1241</v>
      </c>
    </row>
    <row r="375" spans="1:3" ht="12.75">
      <c r="A375" s="299">
        <v>374</v>
      </c>
      <c r="B375" s="339" t="s">
        <v>1421</v>
      </c>
      <c r="C375" s="339" t="s">
        <v>318</v>
      </c>
    </row>
    <row r="376" spans="1:3" ht="12.75">
      <c r="A376" s="299">
        <v>375</v>
      </c>
      <c r="B376" s="339" t="s">
        <v>321</v>
      </c>
      <c r="C376" s="339" t="s">
        <v>321</v>
      </c>
    </row>
    <row r="377" spans="1:3" ht="12.75">
      <c r="A377" s="299">
        <v>376</v>
      </c>
      <c r="B377" s="339" t="s">
        <v>1422</v>
      </c>
      <c r="C377" s="339" t="s">
        <v>323</v>
      </c>
    </row>
    <row r="378" spans="1:3" ht="12.75">
      <c r="A378" s="299">
        <v>377</v>
      </c>
      <c r="B378" s="339" t="s">
        <v>1423</v>
      </c>
      <c r="C378" s="339" t="s">
        <v>325</v>
      </c>
    </row>
    <row r="379" spans="1:3" ht="12.75">
      <c r="A379" s="299">
        <v>378</v>
      </c>
      <c r="B379" s="339" t="s">
        <v>1424</v>
      </c>
      <c r="C379" s="339" t="s">
        <v>328</v>
      </c>
    </row>
    <row r="380" spans="1:3" ht="12.75">
      <c r="A380" s="299">
        <v>379</v>
      </c>
      <c r="B380" s="339" t="s">
        <v>1425</v>
      </c>
      <c r="C380" s="339" t="s">
        <v>330</v>
      </c>
    </row>
    <row r="381" spans="1:3" ht="12.75">
      <c r="A381" s="299">
        <v>380</v>
      </c>
      <c r="B381" s="339" t="s">
        <v>1426</v>
      </c>
      <c r="C381" s="339" t="s">
        <v>332</v>
      </c>
    </row>
    <row r="382" spans="1:3" ht="12.75">
      <c r="A382" s="299">
        <v>381</v>
      </c>
      <c r="B382" s="340" t="s">
        <v>1427</v>
      </c>
      <c r="C382" s="340" t="s">
        <v>174</v>
      </c>
    </row>
    <row r="383" spans="1:3" ht="12.75">
      <c r="A383" s="299">
        <v>382</v>
      </c>
      <c r="B383" s="339" t="s">
        <v>1428</v>
      </c>
      <c r="C383" s="339" t="s">
        <v>334</v>
      </c>
    </row>
    <row r="384" spans="1:3" ht="12.75">
      <c r="A384" s="299">
        <v>383</v>
      </c>
      <c r="B384" s="339" t="s">
        <v>1429</v>
      </c>
      <c r="C384" s="339" t="s">
        <v>336</v>
      </c>
    </row>
    <row r="385" spans="1:3" ht="12.75">
      <c r="A385" s="299">
        <v>384</v>
      </c>
      <c r="B385" s="339" t="s">
        <v>1430</v>
      </c>
      <c r="C385" s="339" t="s">
        <v>338</v>
      </c>
    </row>
    <row r="386" spans="1:3" ht="12.75">
      <c r="A386" s="299">
        <v>385</v>
      </c>
      <c r="B386" s="339" t="s">
        <v>554</v>
      </c>
      <c r="C386" s="339" t="s">
        <v>554</v>
      </c>
    </row>
    <row r="387" spans="1:3" ht="12.75">
      <c r="A387" s="299">
        <v>386</v>
      </c>
      <c r="B387" s="339" t="s">
        <v>1431</v>
      </c>
      <c r="C387" s="339" t="s">
        <v>340</v>
      </c>
    </row>
    <row r="388" spans="1:3" ht="12.75">
      <c r="A388" s="299">
        <v>387</v>
      </c>
      <c r="B388" s="339" t="s">
        <v>1432</v>
      </c>
      <c r="C388" s="339" t="s">
        <v>342</v>
      </c>
    </row>
    <row r="389" spans="1:3" ht="12.75">
      <c r="A389" s="299">
        <v>388</v>
      </c>
      <c r="B389" s="339" t="s">
        <v>344</v>
      </c>
      <c r="C389" s="339" t="s">
        <v>344</v>
      </c>
    </row>
    <row r="390" spans="1:3" ht="12.75">
      <c r="A390" s="299">
        <v>389</v>
      </c>
      <c r="B390" s="465" t="s">
        <v>1760</v>
      </c>
      <c r="C390" s="339" t="s">
        <v>347</v>
      </c>
    </row>
    <row r="391" spans="1:3" ht="12.75">
      <c r="A391" s="299">
        <v>390</v>
      </c>
      <c r="B391" s="340" t="s">
        <v>1433</v>
      </c>
      <c r="C391" s="340" t="s">
        <v>175</v>
      </c>
    </row>
    <row r="392" spans="1:3" ht="12.75">
      <c r="A392" s="299">
        <v>391</v>
      </c>
      <c r="B392" s="339" t="s">
        <v>1290</v>
      </c>
      <c r="C392" s="339" t="s">
        <v>350</v>
      </c>
    </row>
    <row r="393" spans="1:3" ht="12.75">
      <c r="A393" s="299">
        <v>392</v>
      </c>
      <c r="B393" s="339" t="s">
        <v>1434</v>
      </c>
      <c r="C393" s="339" t="s">
        <v>354</v>
      </c>
    </row>
    <row r="394" spans="1:3" ht="12.75">
      <c r="A394" s="299">
        <v>393</v>
      </c>
      <c r="B394" s="339" t="s">
        <v>1435</v>
      </c>
      <c r="C394" s="339" t="s">
        <v>357</v>
      </c>
    </row>
    <row r="395" spans="1:3" ht="12.75">
      <c r="A395" s="299">
        <v>394</v>
      </c>
      <c r="B395" s="339" t="s">
        <v>1436</v>
      </c>
      <c r="C395" s="339" t="s">
        <v>360</v>
      </c>
    </row>
    <row r="396" spans="1:3" ht="12.75">
      <c r="A396" s="299">
        <v>395</v>
      </c>
      <c r="B396" s="339" t="s">
        <v>1437</v>
      </c>
      <c r="C396" s="339" t="s">
        <v>362</v>
      </c>
    </row>
    <row r="397" spans="1:3" ht="12.75">
      <c r="A397" s="299">
        <v>396</v>
      </c>
      <c r="B397" s="339" t="s">
        <v>1438</v>
      </c>
      <c r="C397" s="339" t="s">
        <v>365</v>
      </c>
    </row>
    <row r="398" spans="1:3" ht="12.75">
      <c r="A398" s="299">
        <v>397</v>
      </c>
      <c r="B398" s="339" t="s">
        <v>1439</v>
      </c>
      <c r="C398" s="339" t="s">
        <v>367</v>
      </c>
    </row>
    <row r="399" spans="1:3" s="435" customFormat="1" ht="12.75">
      <c r="A399" s="299">
        <v>398</v>
      </c>
      <c r="B399" s="343" t="s">
        <v>1440</v>
      </c>
      <c r="C399" s="343" t="s">
        <v>374</v>
      </c>
    </row>
    <row r="400" spans="1:3" ht="12.75">
      <c r="A400" s="342">
        <v>399</v>
      </c>
      <c r="B400" s="339" t="s">
        <v>377</v>
      </c>
      <c r="C400" s="339" t="s">
        <v>377</v>
      </c>
    </row>
    <row r="401" spans="1:3" ht="12.75">
      <c r="A401" s="299">
        <v>400</v>
      </c>
      <c r="B401" s="339" t="s">
        <v>380</v>
      </c>
      <c r="C401" s="339" t="s">
        <v>380</v>
      </c>
    </row>
    <row r="402" spans="1:3" ht="12.75">
      <c r="A402" s="299">
        <v>401</v>
      </c>
      <c r="B402" s="339" t="s">
        <v>381</v>
      </c>
      <c r="C402" s="339" t="s">
        <v>381</v>
      </c>
    </row>
    <row r="403" spans="1:3" ht="12.75">
      <c r="A403" s="299">
        <v>402</v>
      </c>
      <c r="B403" s="339" t="s">
        <v>383</v>
      </c>
      <c r="C403" s="339" t="s">
        <v>383</v>
      </c>
    </row>
    <row r="404" spans="1:3" ht="12.75">
      <c r="A404" s="299">
        <v>403</v>
      </c>
      <c r="B404" s="339" t="s">
        <v>385</v>
      </c>
      <c r="C404" s="339" t="s">
        <v>385</v>
      </c>
    </row>
    <row r="405" spans="1:3" ht="12.75">
      <c r="A405" s="299">
        <v>404</v>
      </c>
      <c r="B405" s="339" t="s">
        <v>387</v>
      </c>
      <c r="C405" s="339" t="s">
        <v>387</v>
      </c>
    </row>
    <row r="406" spans="1:3" ht="12.75">
      <c r="A406" s="299">
        <v>405</v>
      </c>
      <c r="B406" s="339" t="s">
        <v>389</v>
      </c>
      <c r="C406" s="339" t="s">
        <v>389</v>
      </c>
    </row>
    <row r="407" spans="1:3" ht="12.75">
      <c r="A407" s="299">
        <v>406</v>
      </c>
      <c r="B407" s="339" t="s">
        <v>392</v>
      </c>
      <c r="C407" s="339" t="s">
        <v>392</v>
      </c>
    </row>
    <row r="408" spans="1:3" ht="12.75">
      <c r="A408" s="299">
        <v>407</v>
      </c>
      <c r="B408" s="339" t="s">
        <v>394</v>
      </c>
      <c r="C408" s="339" t="s">
        <v>394</v>
      </c>
    </row>
    <row r="409" spans="1:3" ht="12.75">
      <c r="A409" s="299">
        <v>408</v>
      </c>
      <c r="B409" s="339" t="s">
        <v>396</v>
      </c>
      <c r="C409" s="339" t="s">
        <v>396</v>
      </c>
    </row>
    <row r="410" spans="1:3" ht="12.75">
      <c r="A410" s="299">
        <v>409</v>
      </c>
      <c r="B410" s="339" t="s">
        <v>398</v>
      </c>
      <c r="C410" s="339" t="s">
        <v>398</v>
      </c>
    </row>
    <row r="411" spans="1:3" ht="12.75">
      <c r="A411" s="299">
        <v>410</v>
      </c>
      <c r="B411" s="339" t="s">
        <v>400</v>
      </c>
      <c r="C411" s="339" t="s">
        <v>400</v>
      </c>
    </row>
    <row r="412" spans="1:3" ht="12.75">
      <c r="A412" s="299">
        <v>411</v>
      </c>
      <c r="B412" s="339" t="s">
        <v>405</v>
      </c>
      <c r="C412" s="339" t="s">
        <v>405</v>
      </c>
    </row>
    <row r="413" spans="1:3" ht="12.75">
      <c r="A413" s="299">
        <v>412</v>
      </c>
      <c r="B413" s="339" t="s">
        <v>408</v>
      </c>
      <c r="C413" s="339" t="s">
        <v>408</v>
      </c>
    </row>
    <row r="414" spans="1:3" ht="12.75">
      <c r="A414" s="299">
        <v>413</v>
      </c>
      <c r="B414" s="339" t="s">
        <v>410</v>
      </c>
      <c r="C414" s="339" t="s">
        <v>410</v>
      </c>
    </row>
    <row r="415" spans="1:3" ht="12.75">
      <c r="A415" s="299">
        <v>414</v>
      </c>
      <c r="B415" s="339" t="s">
        <v>412</v>
      </c>
      <c r="C415" s="339" t="s">
        <v>412</v>
      </c>
    </row>
    <row r="416" spans="1:3" ht="12.75">
      <c r="A416" s="299">
        <v>415</v>
      </c>
      <c r="B416" s="339" t="s">
        <v>414</v>
      </c>
      <c r="C416" s="339" t="s">
        <v>414</v>
      </c>
    </row>
    <row r="417" spans="1:3" ht="12.75">
      <c r="A417" s="299">
        <v>416</v>
      </c>
      <c r="B417" s="339" t="s">
        <v>416</v>
      </c>
      <c r="C417" s="339" t="s">
        <v>416</v>
      </c>
    </row>
    <row r="418" spans="1:3" ht="12.75">
      <c r="A418" s="299">
        <v>417</v>
      </c>
      <c r="B418" s="339" t="s">
        <v>419</v>
      </c>
      <c r="C418" s="339" t="s">
        <v>419</v>
      </c>
    </row>
    <row r="419" spans="1:3" ht="12.75">
      <c r="A419" s="299">
        <v>418</v>
      </c>
      <c r="B419" s="339" t="s">
        <v>421</v>
      </c>
      <c r="C419" s="339" t="s">
        <v>421</v>
      </c>
    </row>
    <row r="420" spans="1:3" ht="12.75">
      <c r="A420" s="299">
        <v>419</v>
      </c>
      <c r="B420" s="339" t="s">
        <v>423</v>
      </c>
      <c r="C420" s="339" t="s">
        <v>423</v>
      </c>
    </row>
    <row r="421" spans="1:3" ht="12.75">
      <c r="A421" s="299">
        <v>420</v>
      </c>
      <c r="B421" s="339" t="s">
        <v>425</v>
      </c>
      <c r="C421" s="339" t="s">
        <v>425</v>
      </c>
    </row>
    <row r="422" spans="1:3" ht="14.25">
      <c r="A422" s="299">
        <v>421</v>
      </c>
      <c r="B422" s="436" t="s">
        <v>935</v>
      </c>
      <c r="C422" s="436" t="s">
        <v>935</v>
      </c>
    </row>
    <row r="423" spans="1:3" ht="12.75">
      <c r="A423" s="299">
        <v>422</v>
      </c>
      <c r="B423" s="339" t="s">
        <v>428</v>
      </c>
      <c r="C423" s="339" t="s">
        <v>428</v>
      </c>
    </row>
    <row r="424" spans="1:3" ht="12.75">
      <c r="A424" s="299">
        <v>423</v>
      </c>
      <c r="B424" s="339" t="s">
        <v>430</v>
      </c>
      <c r="C424" s="339" t="s">
        <v>430</v>
      </c>
    </row>
    <row r="425" spans="1:3" ht="12.75">
      <c r="A425" s="299">
        <v>424</v>
      </c>
      <c r="B425" s="339" t="s">
        <v>432</v>
      </c>
      <c r="C425" s="339" t="s">
        <v>432</v>
      </c>
    </row>
    <row r="426" spans="1:3" ht="14.25">
      <c r="A426" s="299">
        <v>425</v>
      </c>
      <c r="B426" s="436" t="s">
        <v>936</v>
      </c>
      <c r="C426" s="436" t="s">
        <v>936</v>
      </c>
    </row>
    <row r="427" spans="1:3" ht="12.75">
      <c r="A427" s="299">
        <v>426</v>
      </c>
      <c r="B427" s="339" t="s">
        <v>435</v>
      </c>
      <c r="C427" s="339" t="s">
        <v>435</v>
      </c>
    </row>
    <row r="428" spans="1:3" ht="12.75">
      <c r="A428" s="299">
        <v>427</v>
      </c>
      <c r="B428" s="339" t="s">
        <v>438</v>
      </c>
      <c r="C428" s="339" t="s">
        <v>438</v>
      </c>
    </row>
    <row r="429" spans="1:3" ht="12.75">
      <c r="A429" s="299">
        <v>428</v>
      </c>
      <c r="B429" s="339" t="s">
        <v>440</v>
      </c>
      <c r="C429" s="339" t="s">
        <v>440</v>
      </c>
    </row>
    <row r="430" spans="1:3" ht="12.75">
      <c r="A430" s="299">
        <v>429</v>
      </c>
      <c r="B430" s="339" t="s">
        <v>442</v>
      </c>
      <c r="C430" s="339" t="s">
        <v>442</v>
      </c>
    </row>
    <row r="431" spans="1:3" ht="12.75">
      <c r="A431" s="299">
        <v>430</v>
      </c>
      <c r="B431" s="339" t="s">
        <v>444</v>
      </c>
      <c r="C431" s="339" t="s">
        <v>444</v>
      </c>
    </row>
    <row r="432" spans="1:3" ht="12.75">
      <c r="A432" s="299">
        <v>431</v>
      </c>
      <c r="B432" s="339" t="s">
        <v>446</v>
      </c>
      <c r="C432" s="339" t="s">
        <v>446</v>
      </c>
    </row>
    <row r="433" spans="1:3" ht="12.75">
      <c r="A433" s="299">
        <v>432</v>
      </c>
      <c r="B433" s="339" t="s">
        <v>448</v>
      </c>
      <c r="C433" s="339" t="s">
        <v>448</v>
      </c>
    </row>
    <row r="434" spans="1:3" ht="12.75">
      <c r="A434" s="299">
        <v>433</v>
      </c>
      <c r="B434" s="339" t="s">
        <v>450</v>
      </c>
      <c r="C434" s="339" t="s">
        <v>450</v>
      </c>
    </row>
    <row r="435" spans="1:3" ht="12.75">
      <c r="A435" s="299">
        <v>434</v>
      </c>
      <c r="B435" s="339" t="s">
        <v>452</v>
      </c>
      <c r="C435" s="339" t="s">
        <v>452</v>
      </c>
    </row>
    <row r="436" spans="1:3" ht="12.75">
      <c r="A436" s="299">
        <v>435</v>
      </c>
      <c r="B436" s="339" t="s">
        <v>454</v>
      </c>
      <c r="C436" s="339" t="s">
        <v>454</v>
      </c>
    </row>
    <row r="437" spans="1:3" ht="12.75">
      <c r="A437" s="299">
        <v>436</v>
      </c>
      <c r="B437" s="339" t="s">
        <v>456</v>
      </c>
      <c r="C437" s="339" t="s">
        <v>456</v>
      </c>
    </row>
    <row r="438" spans="1:3" ht="12.75">
      <c r="A438" s="299">
        <v>437</v>
      </c>
      <c r="B438" s="339" t="s">
        <v>458</v>
      </c>
      <c r="C438" s="339" t="s">
        <v>458</v>
      </c>
    </row>
    <row r="439" spans="1:3" ht="12.75">
      <c r="A439" s="299">
        <v>438</v>
      </c>
      <c r="B439" s="339" t="s">
        <v>460</v>
      </c>
      <c r="C439" s="339" t="s">
        <v>460</v>
      </c>
    </row>
    <row r="440" spans="1:3" ht="14.25">
      <c r="A440" s="299">
        <v>439</v>
      </c>
      <c r="B440" s="436" t="s">
        <v>1002</v>
      </c>
      <c r="C440" s="436" t="s">
        <v>1002</v>
      </c>
    </row>
    <row r="441" spans="1:3" ht="14.25">
      <c r="A441" s="299">
        <v>440</v>
      </c>
      <c r="B441" s="436" t="s">
        <v>937</v>
      </c>
      <c r="C441" s="436" t="s">
        <v>937</v>
      </c>
    </row>
    <row r="442" spans="1:3" ht="12.75">
      <c r="A442" s="299">
        <v>441</v>
      </c>
      <c r="B442" s="339" t="s">
        <v>465</v>
      </c>
      <c r="C442" s="339" t="s">
        <v>465</v>
      </c>
    </row>
    <row r="443" spans="1:3" ht="12.75">
      <c r="A443" s="299">
        <v>442</v>
      </c>
      <c r="B443" s="339" t="s">
        <v>467</v>
      </c>
      <c r="C443" s="339" t="s">
        <v>467</v>
      </c>
    </row>
    <row r="444" spans="1:3" ht="12.75">
      <c r="A444" s="299">
        <v>443</v>
      </c>
      <c r="B444" s="339" t="s">
        <v>469</v>
      </c>
      <c r="C444" s="339" t="s">
        <v>469</v>
      </c>
    </row>
    <row r="445" spans="1:3" ht="12.75">
      <c r="A445" s="299">
        <v>444</v>
      </c>
      <c r="B445" s="339" t="s">
        <v>471</v>
      </c>
      <c r="C445" s="339" t="s">
        <v>471</v>
      </c>
    </row>
    <row r="446" spans="1:3" ht="12.75">
      <c r="A446" s="299">
        <v>445</v>
      </c>
      <c r="B446" s="339" t="s">
        <v>473</v>
      </c>
      <c r="C446" s="339" t="s">
        <v>473</v>
      </c>
    </row>
    <row r="447" spans="1:3" ht="12.75">
      <c r="A447" s="299">
        <v>446</v>
      </c>
      <c r="B447" s="339" t="s">
        <v>475</v>
      </c>
      <c r="C447" s="339" t="s">
        <v>475</v>
      </c>
    </row>
    <row r="448" spans="1:3" ht="12.75">
      <c r="A448" s="299">
        <v>447</v>
      </c>
      <c r="B448" s="339" t="s">
        <v>479</v>
      </c>
      <c r="C448" s="339" t="s">
        <v>479</v>
      </c>
    </row>
    <row r="449" spans="1:3" ht="14.25">
      <c r="A449" s="299">
        <v>448</v>
      </c>
      <c r="B449" s="436" t="s">
        <v>938</v>
      </c>
      <c r="C449" s="436" t="s">
        <v>938</v>
      </c>
    </row>
    <row r="450" spans="1:3" ht="14.25">
      <c r="A450" s="299">
        <v>449</v>
      </c>
      <c r="B450" s="436" t="s">
        <v>939</v>
      </c>
      <c r="C450" s="436" t="s">
        <v>939</v>
      </c>
    </row>
    <row r="451" spans="1:3" ht="12.75">
      <c r="A451" s="299">
        <v>450</v>
      </c>
      <c r="B451" s="339" t="s">
        <v>486</v>
      </c>
      <c r="C451" s="339" t="s">
        <v>486</v>
      </c>
    </row>
    <row r="452" spans="1:3" ht="12.75">
      <c r="A452" s="299">
        <v>451</v>
      </c>
      <c r="B452" s="339" t="s">
        <v>488</v>
      </c>
      <c r="C452" s="339" t="s">
        <v>488</v>
      </c>
    </row>
    <row r="453" spans="1:3" ht="12.75">
      <c r="A453" s="299">
        <v>452</v>
      </c>
      <c r="B453" s="339" t="s">
        <v>490</v>
      </c>
      <c r="C453" s="339" t="s">
        <v>490</v>
      </c>
    </row>
    <row r="454" spans="1:3" ht="12.75">
      <c r="A454" s="299">
        <v>453</v>
      </c>
      <c r="B454" s="339" t="s">
        <v>492</v>
      </c>
      <c r="C454" s="339" t="s">
        <v>492</v>
      </c>
    </row>
    <row r="455" spans="1:3" ht="12.75">
      <c r="A455" s="299">
        <v>454</v>
      </c>
      <c r="B455" s="339" t="s">
        <v>494</v>
      </c>
      <c r="C455" s="339" t="s">
        <v>494</v>
      </c>
    </row>
    <row r="456" spans="1:3" ht="12.75">
      <c r="A456" s="299">
        <v>455</v>
      </c>
      <c r="B456" s="339" t="s">
        <v>496</v>
      </c>
      <c r="C456" s="339" t="s">
        <v>496</v>
      </c>
    </row>
    <row r="457" spans="1:3" ht="12.75">
      <c r="A457" s="299">
        <v>456</v>
      </c>
      <c r="B457" s="339" t="s">
        <v>497</v>
      </c>
      <c r="C457" s="339" t="s">
        <v>497</v>
      </c>
    </row>
    <row r="458" spans="1:3" ht="12.75">
      <c r="A458" s="299">
        <v>457</v>
      </c>
      <c r="B458" s="339" t="s">
        <v>499</v>
      </c>
      <c r="C458" s="339" t="s">
        <v>499</v>
      </c>
    </row>
    <row r="459" spans="1:3" ht="12.75">
      <c r="A459" s="299">
        <v>458</v>
      </c>
      <c r="B459" s="339" t="s">
        <v>502</v>
      </c>
      <c r="C459" s="339" t="s">
        <v>502</v>
      </c>
    </row>
    <row r="460" spans="1:3" ht="14.25">
      <c r="A460" s="299">
        <v>459</v>
      </c>
      <c r="B460" s="436" t="s">
        <v>940</v>
      </c>
      <c r="C460" s="436" t="s">
        <v>940</v>
      </c>
    </row>
    <row r="461" spans="1:3" ht="12.75">
      <c r="A461" s="299">
        <v>460</v>
      </c>
      <c r="B461" s="339" t="s">
        <v>505</v>
      </c>
      <c r="C461" s="339" t="s">
        <v>505</v>
      </c>
    </row>
    <row r="462" spans="1:3" ht="12.75">
      <c r="A462" s="299">
        <v>461</v>
      </c>
      <c r="B462" s="339" t="s">
        <v>507</v>
      </c>
      <c r="C462" s="339" t="s">
        <v>507</v>
      </c>
    </row>
    <row r="463" spans="1:3" ht="12.75">
      <c r="A463" s="299" t="s">
        <v>1227</v>
      </c>
      <c r="B463" s="339" t="s">
        <v>512</v>
      </c>
      <c r="C463" s="339" t="s">
        <v>512</v>
      </c>
    </row>
    <row r="464" spans="1:3" ht="12.75">
      <c r="A464" s="299">
        <v>463</v>
      </c>
      <c r="B464" s="339" t="s">
        <v>514</v>
      </c>
      <c r="C464" s="339" t="s">
        <v>514</v>
      </c>
    </row>
    <row r="465" spans="1:3" ht="12.75">
      <c r="A465" s="299">
        <v>464</v>
      </c>
      <c r="B465" s="339" t="s">
        <v>516</v>
      </c>
      <c r="C465" s="339" t="s">
        <v>516</v>
      </c>
    </row>
    <row r="466" spans="1:3" ht="12.75">
      <c r="A466" s="299">
        <v>465</v>
      </c>
      <c r="B466" s="339" t="s">
        <v>518</v>
      </c>
      <c r="C466" s="339" t="s">
        <v>518</v>
      </c>
    </row>
    <row r="467" spans="1:3" ht="12.75">
      <c r="A467" s="299">
        <v>466</v>
      </c>
      <c r="B467" s="339" t="s">
        <v>520</v>
      </c>
      <c r="C467" s="339" t="s">
        <v>520</v>
      </c>
    </row>
    <row r="468" spans="1:3" ht="12.75">
      <c r="A468" s="299">
        <v>467</v>
      </c>
      <c r="B468" s="339" t="s">
        <v>521</v>
      </c>
      <c r="C468" s="339" t="s">
        <v>521</v>
      </c>
    </row>
    <row r="469" spans="1:3" ht="12.75">
      <c r="A469" s="299">
        <v>468</v>
      </c>
      <c r="B469" s="339" t="s">
        <v>522</v>
      </c>
      <c r="C469" s="339" t="s">
        <v>522</v>
      </c>
    </row>
    <row r="470" spans="1:3" ht="12.75">
      <c r="A470" s="299">
        <v>469</v>
      </c>
      <c r="B470" s="339" t="s">
        <v>523</v>
      </c>
      <c r="C470" s="339" t="s">
        <v>523</v>
      </c>
    </row>
    <row r="471" spans="1:3" ht="12.75">
      <c r="A471" s="299">
        <v>470</v>
      </c>
      <c r="B471" s="339" t="s">
        <v>524</v>
      </c>
      <c r="C471" s="339" t="s">
        <v>524</v>
      </c>
    </row>
    <row r="472" spans="1:3" ht="12.75">
      <c r="A472" s="299" t="s">
        <v>1227</v>
      </c>
      <c r="B472" s="339" t="s">
        <v>525</v>
      </c>
      <c r="C472" s="339" t="s">
        <v>525</v>
      </c>
    </row>
    <row r="473" spans="1:3" ht="12.75">
      <c r="A473" s="299">
        <v>472</v>
      </c>
      <c r="B473" s="339" t="s">
        <v>526</v>
      </c>
      <c r="C473" s="339" t="s">
        <v>526</v>
      </c>
    </row>
    <row r="474" spans="1:3" ht="12.75">
      <c r="A474" s="299">
        <v>473</v>
      </c>
      <c r="B474" s="339" t="s">
        <v>527</v>
      </c>
      <c r="C474" s="339" t="s">
        <v>527</v>
      </c>
    </row>
    <row r="475" spans="1:3" ht="12.75">
      <c r="A475" s="299">
        <v>474</v>
      </c>
      <c r="B475" s="339" t="s">
        <v>528</v>
      </c>
      <c r="C475" s="339" t="s">
        <v>528</v>
      </c>
    </row>
    <row r="476" spans="1:3" ht="12.75">
      <c r="A476" s="299">
        <v>475</v>
      </c>
      <c r="B476" s="339" t="s">
        <v>529</v>
      </c>
      <c r="C476" s="339" t="s">
        <v>529</v>
      </c>
    </row>
    <row r="477" spans="1:3" ht="12.75">
      <c r="A477" s="299">
        <v>476</v>
      </c>
      <c r="B477" s="339" t="s">
        <v>530</v>
      </c>
      <c r="C477" s="339" t="s">
        <v>530</v>
      </c>
    </row>
    <row r="478" spans="1:3" ht="12.75">
      <c r="A478" s="299">
        <v>477</v>
      </c>
      <c r="B478" s="339" t="s">
        <v>531</v>
      </c>
      <c r="C478" s="339" t="s">
        <v>531</v>
      </c>
    </row>
    <row r="479" spans="1:3" ht="12.75">
      <c r="A479" s="299">
        <v>478</v>
      </c>
      <c r="B479" s="339" t="s">
        <v>532</v>
      </c>
      <c r="C479" s="339" t="s">
        <v>532</v>
      </c>
    </row>
    <row r="480" spans="1:3" ht="14.25">
      <c r="A480" s="299">
        <v>479</v>
      </c>
      <c r="B480" s="436" t="s">
        <v>941</v>
      </c>
      <c r="C480" s="436" t="s">
        <v>941</v>
      </c>
    </row>
    <row r="481" spans="1:3" ht="12.75">
      <c r="A481" s="299">
        <v>480</v>
      </c>
      <c r="B481" s="339" t="s">
        <v>533</v>
      </c>
      <c r="C481" s="339" t="s">
        <v>533</v>
      </c>
    </row>
    <row r="482" spans="1:3" ht="12.75">
      <c r="A482" s="299">
        <v>481</v>
      </c>
      <c r="B482" s="339" t="s">
        <v>535</v>
      </c>
      <c r="C482" s="339" t="s">
        <v>535</v>
      </c>
    </row>
    <row r="483" spans="1:3" ht="12.75">
      <c r="A483" s="299">
        <v>482</v>
      </c>
      <c r="B483" s="339" t="s">
        <v>536</v>
      </c>
      <c r="C483" s="339" t="s">
        <v>536</v>
      </c>
    </row>
    <row r="484" spans="1:3" ht="12.75">
      <c r="A484" s="299">
        <v>483</v>
      </c>
      <c r="B484" s="339" t="s">
        <v>537</v>
      </c>
      <c r="C484" s="339" t="s">
        <v>537</v>
      </c>
    </row>
    <row r="485" spans="1:3" ht="12.75">
      <c r="A485" s="299">
        <v>484</v>
      </c>
      <c r="B485" s="339" t="s">
        <v>538</v>
      </c>
      <c r="C485" s="339" t="s">
        <v>538</v>
      </c>
    </row>
    <row r="486" spans="1:3" ht="12.75">
      <c r="A486" s="299">
        <v>485</v>
      </c>
      <c r="B486" s="339" t="s">
        <v>539</v>
      </c>
      <c r="C486" s="339" t="s">
        <v>539</v>
      </c>
    </row>
    <row r="487" spans="1:3" ht="12.75">
      <c r="A487" s="299">
        <v>486</v>
      </c>
      <c r="B487" s="339" t="s">
        <v>540</v>
      </c>
      <c r="C487" s="339" t="s">
        <v>540</v>
      </c>
    </row>
    <row r="488" spans="1:3" ht="12.75">
      <c r="A488" s="299">
        <v>487</v>
      </c>
      <c r="B488" s="339" t="s">
        <v>541</v>
      </c>
      <c r="C488" s="339" t="s">
        <v>541</v>
      </c>
    </row>
    <row r="489" spans="1:3" ht="12.75">
      <c r="A489" s="299">
        <v>488</v>
      </c>
      <c r="B489" s="339" t="s">
        <v>542</v>
      </c>
      <c r="C489" s="339" t="s">
        <v>542</v>
      </c>
    </row>
    <row r="490" spans="1:3" ht="12.75">
      <c r="A490" s="299">
        <v>489</v>
      </c>
      <c r="B490" s="339" t="s">
        <v>543</v>
      </c>
      <c r="C490" s="339" t="s">
        <v>543</v>
      </c>
    </row>
    <row r="491" spans="1:3" ht="12.75">
      <c r="A491" s="299">
        <v>490</v>
      </c>
      <c r="B491" s="339" t="s">
        <v>544</v>
      </c>
      <c r="C491" s="339" t="s">
        <v>544</v>
      </c>
    </row>
    <row r="492" spans="1:3" ht="12.75">
      <c r="A492" s="299">
        <v>491</v>
      </c>
      <c r="B492" s="339" t="s">
        <v>545</v>
      </c>
      <c r="C492" s="339" t="s">
        <v>545</v>
      </c>
    </row>
    <row r="493" spans="1:3" ht="12.75">
      <c r="A493" s="299">
        <v>492</v>
      </c>
      <c r="B493" s="339" t="s">
        <v>546</v>
      </c>
      <c r="C493" s="339" t="s">
        <v>546</v>
      </c>
    </row>
    <row r="494" spans="1:3" ht="12.75">
      <c r="A494" s="299">
        <v>493</v>
      </c>
      <c r="B494" s="339" t="s">
        <v>547</v>
      </c>
      <c r="C494" s="339" t="s">
        <v>547</v>
      </c>
    </row>
    <row r="495" spans="1:3" ht="12.75">
      <c r="A495" s="299">
        <v>494</v>
      </c>
      <c r="B495" s="339" t="s">
        <v>548</v>
      </c>
      <c r="C495" s="339" t="s">
        <v>548</v>
      </c>
    </row>
    <row r="496" spans="1:3" ht="12.75">
      <c r="A496" s="299">
        <v>495</v>
      </c>
      <c r="B496" s="339" t="s">
        <v>549</v>
      </c>
      <c r="C496" s="339" t="s">
        <v>549</v>
      </c>
    </row>
    <row r="497" spans="1:3" ht="12.75">
      <c r="A497" s="299">
        <v>496</v>
      </c>
      <c r="B497" s="339" t="s">
        <v>550</v>
      </c>
      <c r="C497" s="339" t="s">
        <v>550</v>
      </c>
    </row>
    <row r="498" spans="1:3" ht="12.75">
      <c r="A498" s="299">
        <v>497</v>
      </c>
      <c r="B498" s="339" t="s">
        <v>551</v>
      </c>
      <c r="C498" s="339" t="s">
        <v>551</v>
      </c>
    </row>
    <row r="499" spans="1:3" ht="12.75">
      <c r="A499" s="299">
        <v>498</v>
      </c>
      <c r="B499" s="339" t="s">
        <v>552</v>
      </c>
      <c r="C499" s="339" t="s">
        <v>552</v>
      </c>
    </row>
    <row r="500" spans="1:3" ht="12.75">
      <c r="A500" s="299">
        <v>499</v>
      </c>
      <c r="B500" s="339" t="s">
        <v>553</v>
      </c>
      <c r="C500" s="339" t="s">
        <v>553</v>
      </c>
    </row>
    <row r="501" spans="1:3" ht="14.25">
      <c r="A501" s="299">
        <v>500</v>
      </c>
      <c r="B501" s="436" t="s">
        <v>942</v>
      </c>
      <c r="C501" s="436" t="s">
        <v>942</v>
      </c>
    </row>
    <row r="502" spans="1:3" ht="12.75">
      <c r="A502" s="299">
        <v>501</v>
      </c>
      <c r="B502" s="339" t="s">
        <v>555</v>
      </c>
      <c r="C502" s="339" t="s">
        <v>555</v>
      </c>
    </row>
    <row r="503" spans="1:3" ht="12.75">
      <c r="A503" s="299">
        <v>502</v>
      </c>
      <c r="B503" s="339" t="s">
        <v>556</v>
      </c>
      <c r="C503" s="339" t="s">
        <v>556</v>
      </c>
    </row>
    <row r="504" spans="1:3" ht="12.75">
      <c r="A504" s="299">
        <v>503</v>
      </c>
      <c r="B504" s="339" t="s">
        <v>557</v>
      </c>
      <c r="C504" s="339" t="s">
        <v>557</v>
      </c>
    </row>
    <row r="505" spans="1:3" ht="12.75">
      <c r="A505" s="299">
        <v>504</v>
      </c>
      <c r="B505" s="339" t="s">
        <v>558</v>
      </c>
      <c r="C505" s="339" t="s">
        <v>558</v>
      </c>
    </row>
    <row r="506" spans="1:3" ht="12.75">
      <c r="A506" s="299">
        <v>505</v>
      </c>
      <c r="B506" s="339" t="s">
        <v>559</v>
      </c>
      <c r="C506" s="339" t="s">
        <v>559</v>
      </c>
    </row>
    <row r="507" spans="1:3" ht="12.75">
      <c r="A507" s="299">
        <v>506</v>
      </c>
      <c r="B507" s="339" t="s">
        <v>560</v>
      </c>
      <c r="C507" s="339" t="s">
        <v>560</v>
      </c>
    </row>
    <row r="508" spans="1:3" ht="12.75">
      <c r="A508" s="299" t="s">
        <v>1227</v>
      </c>
      <c r="B508" s="339" t="s">
        <v>561</v>
      </c>
      <c r="C508" s="339" t="s">
        <v>561</v>
      </c>
    </row>
    <row r="509" spans="1:3" ht="12.75">
      <c r="A509" s="299">
        <v>508</v>
      </c>
      <c r="B509" s="339" t="s">
        <v>562</v>
      </c>
      <c r="C509" s="339" t="s">
        <v>562</v>
      </c>
    </row>
    <row r="510" spans="1:3" ht="12.75">
      <c r="A510" s="299">
        <v>509</v>
      </c>
      <c r="B510" s="339" t="s">
        <v>563</v>
      </c>
      <c r="C510" s="339" t="s">
        <v>563</v>
      </c>
    </row>
    <row r="511" spans="1:3" ht="12.75">
      <c r="A511" s="299">
        <v>510</v>
      </c>
      <c r="B511" s="339" t="s">
        <v>564</v>
      </c>
      <c r="C511" s="339" t="s">
        <v>564</v>
      </c>
    </row>
    <row r="512" spans="1:3" ht="12.75">
      <c r="A512" s="299">
        <v>511</v>
      </c>
      <c r="B512" s="339" t="s">
        <v>569</v>
      </c>
      <c r="C512" s="339" t="s">
        <v>569</v>
      </c>
    </row>
    <row r="513" spans="1:3" ht="12.75">
      <c r="A513" s="299">
        <v>512</v>
      </c>
      <c r="B513" s="339" t="s">
        <v>570</v>
      </c>
      <c r="C513" s="339" t="s">
        <v>570</v>
      </c>
    </row>
    <row r="514" spans="1:3" ht="12.75">
      <c r="A514" s="299">
        <v>513</v>
      </c>
      <c r="B514" s="339" t="s">
        <v>571</v>
      </c>
      <c r="C514" s="339" t="s">
        <v>571</v>
      </c>
    </row>
    <row r="515" spans="1:3" ht="12.75">
      <c r="A515" s="299">
        <v>514</v>
      </c>
      <c r="B515" s="339" t="s">
        <v>572</v>
      </c>
      <c r="C515" s="339" t="s">
        <v>572</v>
      </c>
    </row>
    <row r="516" spans="1:3" ht="12.75">
      <c r="A516" s="299">
        <v>515</v>
      </c>
      <c r="B516" s="339" t="s">
        <v>573</v>
      </c>
      <c r="C516" s="339" t="s">
        <v>573</v>
      </c>
    </row>
    <row r="517" spans="1:3" ht="12.75">
      <c r="A517" s="299">
        <v>516</v>
      </c>
      <c r="B517" s="339" t="s">
        <v>574</v>
      </c>
      <c r="C517" s="339" t="s">
        <v>574</v>
      </c>
    </row>
    <row r="518" spans="1:3" ht="12.75">
      <c r="A518" s="299">
        <v>517</v>
      </c>
      <c r="B518" s="339" t="s">
        <v>575</v>
      </c>
      <c r="C518" s="339" t="s">
        <v>575</v>
      </c>
    </row>
    <row r="519" spans="1:3" ht="12.75">
      <c r="A519" s="299">
        <v>518</v>
      </c>
      <c r="B519" s="339" t="s">
        <v>576</v>
      </c>
      <c r="C519" s="339" t="s">
        <v>576</v>
      </c>
    </row>
    <row r="520" spans="1:3" ht="12.75">
      <c r="A520" s="299">
        <v>519</v>
      </c>
      <c r="B520" s="339" t="s">
        <v>577</v>
      </c>
      <c r="C520" s="339" t="s">
        <v>577</v>
      </c>
    </row>
    <row r="521" spans="1:3" ht="12.75">
      <c r="A521" s="299">
        <v>520</v>
      </c>
      <c r="B521" s="339" t="s">
        <v>578</v>
      </c>
      <c r="C521" s="339" t="s">
        <v>578</v>
      </c>
    </row>
    <row r="522" spans="1:3" ht="12.75">
      <c r="A522" s="299">
        <v>521</v>
      </c>
      <c r="B522" s="339" t="s">
        <v>579</v>
      </c>
      <c r="C522" s="339" t="s">
        <v>579</v>
      </c>
    </row>
    <row r="523" spans="1:3" ht="12.75">
      <c r="A523" s="299">
        <v>522</v>
      </c>
      <c r="B523" s="339" t="s">
        <v>580</v>
      </c>
      <c r="C523" s="339" t="s">
        <v>580</v>
      </c>
    </row>
    <row r="524" spans="1:3" ht="12.75">
      <c r="A524" s="299" t="s">
        <v>1227</v>
      </c>
      <c r="B524" s="339" t="s">
        <v>581</v>
      </c>
      <c r="C524" s="339" t="s">
        <v>581</v>
      </c>
    </row>
    <row r="525" spans="1:3" ht="12.75">
      <c r="A525" s="299">
        <v>524</v>
      </c>
      <c r="B525" s="339" t="s">
        <v>582</v>
      </c>
      <c r="C525" s="339" t="s">
        <v>582</v>
      </c>
    </row>
    <row r="526" spans="1:3" ht="12.75">
      <c r="A526" s="299">
        <v>525</v>
      </c>
      <c r="B526" s="339" t="s">
        <v>583</v>
      </c>
      <c r="C526" s="339" t="s">
        <v>583</v>
      </c>
    </row>
    <row r="527" spans="1:3" ht="12.75">
      <c r="A527" s="299">
        <v>526</v>
      </c>
      <c r="B527" s="339" t="s">
        <v>584</v>
      </c>
      <c r="C527" s="339" t="s">
        <v>584</v>
      </c>
    </row>
    <row r="528" spans="1:3" ht="12.75">
      <c r="A528" s="299">
        <v>527</v>
      </c>
      <c r="B528" s="339" t="s">
        <v>585</v>
      </c>
      <c r="C528" s="339" t="s">
        <v>585</v>
      </c>
    </row>
    <row r="529" spans="1:3" ht="12.75">
      <c r="A529" s="299">
        <v>528</v>
      </c>
      <c r="B529" s="339" t="s">
        <v>586</v>
      </c>
      <c r="C529" s="339" t="s">
        <v>586</v>
      </c>
    </row>
    <row r="530" spans="1:3" ht="12.75">
      <c r="A530" s="299">
        <v>529</v>
      </c>
      <c r="B530" s="339" t="s">
        <v>587</v>
      </c>
      <c r="C530" s="339" t="s">
        <v>587</v>
      </c>
    </row>
    <row r="531" spans="1:3" ht="12.75">
      <c r="A531" s="299">
        <v>530</v>
      </c>
      <c r="B531" s="339" t="s">
        <v>588</v>
      </c>
      <c r="C531" s="339" t="s">
        <v>588</v>
      </c>
    </row>
    <row r="532" spans="1:3" ht="12.75">
      <c r="A532" s="299">
        <v>531</v>
      </c>
      <c r="B532" s="339" t="s">
        <v>589</v>
      </c>
      <c r="C532" s="339" t="s">
        <v>589</v>
      </c>
    </row>
    <row r="533" spans="1:3" ht="14.25">
      <c r="A533" s="299">
        <v>532</v>
      </c>
      <c r="B533" s="436" t="s">
        <v>944</v>
      </c>
      <c r="C533" s="436" t="s">
        <v>944</v>
      </c>
    </row>
    <row r="534" spans="1:3" ht="12.75">
      <c r="A534" s="299">
        <v>533</v>
      </c>
      <c r="B534" s="339" t="s">
        <v>591</v>
      </c>
      <c r="C534" s="339" t="s">
        <v>591</v>
      </c>
    </row>
    <row r="535" spans="1:3" ht="12.75">
      <c r="A535" s="299">
        <v>534</v>
      </c>
      <c r="B535" s="339" t="s">
        <v>592</v>
      </c>
      <c r="C535" s="339" t="s">
        <v>592</v>
      </c>
    </row>
    <row r="536" spans="1:3" ht="12.75">
      <c r="A536" s="299">
        <v>535</v>
      </c>
      <c r="B536" s="339" t="s">
        <v>593</v>
      </c>
      <c r="C536" s="339" t="s">
        <v>593</v>
      </c>
    </row>
    <row r="537" spans="1:3" ht="12.75">
      <c r="A537" s="299">
        <v>536</v>
      </c>
      <c r="B537" s="339" t="s">
        <v>594</v>
      </c>
      <c r="C537" s="339" t="s">
        <v>594</v>
      </c>
    </row>
    <row r="538" spans="1:3" ht="12.75">
      <c r="A538" s="299">
        <v>537</v>
      </c>
      <c r="B538" s="339" t="s">
        <v>595</v>
      </c>
      <c r="C538" s="339" t="s">
        <v>595</v>
      </c>
    </row>
    <row r="539" spans="1:3" ht="12.75">
      <c r="A539" s="299">
        <v>538</v>
      </c>
      <c r="B539" s="339" t="s">
        <v>596</v>
      </c>
      <c r="C539" s="339" t="s">
        <v>596</v>
      </c>
    </row>
    <row r="540" spans="1:3" ht="12.75">
      <c r="A540" s="299">
        <v>539</v>
      </c>
      <c r="B540" s="339" t="s">
        <v>597</v>
      </c>
      <c r="C540" s="339" t="s">
        <v>597</v>
      </c>
    </row>
    <row r="541" spans="1:3" ht="12.75">
      <c r="A541" s="299">
        <v>540</v>
      </c>
      <c r="B541" s="339" t="s">
        <v>598</v>
      </c>
      <c r="C541" s="339" t="s">
        <v>598</v>
      </c>
    </row>
    <row r="542" spans="1:3" ht="12.75">
      <c r="A542" s="299">
        <v>541</v>
      </c>
      <c r="B542" s="339" t="s">
        <v>599</v>
      </c>
      <c r="C542" s="339" t="s">
        <v>599</v>
      </c>
    </row>
    <row r="543" spans="1:3" ht="12.75">
      <c r="A543" s="299">
        <v>542</v>
      </c>
      <c r="B543" s="339" t="s">
        <v>600</v>
      </c>
      <c r="C543" s="339" t="s">
        <v>600</v>
      </c>
    </row>
    <row r="544" spans="1:3" ht="12.75">
      <c r="A544" s="299">
        <v>543</v>
      </c>
      <c r="B544" s="339" t="s">
        <v>601</v>
      </c>
      <c r="C544" s="339" t="s">
        <v>601</v>
      </c>
    </row>
    <row r="545" spans="1:3" ht="14.25">
      <c r="A545" s="299">
        <v>544</v>
      </c>
      <c r="B545" s="436" t="s">
        <v>943</v>
      </c>
      <c r="C545" s="436" t="s">
        <v>943</v>
      </c>
    </row>
    <row r="546" spans="1:3" ht="14.25">
      <c r="A546" s="299">
        <v>545</v>
      </c>
      <c r="B546" s="436" t="s">
        <v>945</v>
      </c>
      <c r="C546" s="436" t="s">
        <v>945</v>
      </c>
    </row>
    <row r="547" spans="1:3" ht="12.75">
      <c r="A547" s="299" t="s">
        <v>1227</v>
      </c>
      <c r="B547" s="339" t="s">
        <v>602</v>
      </c>
      <c r="C547" s="339" t="s">
        <v>602</v>
      </c>
    </row>
    <row r="548" spans="1:3" ht="12.75">
      <c r="A548" s="299">
        <v>547</v>
      </c>
      <c r="B548" s="339" t="s">
        <v>603</v>
      </c>
      <c r="C548" s="339" t="s">
        <v>603</v>
      </c>
    </row>
    <row r="549" spans="1:3" ht="12.75">
      <c r="A549" s="299">
        <v>548</v>
      </c>
      <c r="B549" s="339" t="s">
        <v>604</v>
      </c>
      <c r="C549" s="339" t="s">
        <v>604</v>
      </c>
    </row>
    <row r="550" spans="1:3" ht="14.25">
      <c r="A550" s="299">
        <v>549</v>
      </c>
      <c r="B550" s="436" t="s">
        <v>946</v>
      </c>
      <c r="C550" s="436" t="s">
        <v>946</v>
      </c>
    </row>
    <row r="551" spans="1:3" ht="12.75">
      <c r="A551" s="299" t="s">
        <v>1227</v>
      </c>
      <c r="B551" s="339" t="s">
        <v>605</v>
      </c>
      <c r="C551" s="339" t="s">
        <v>605</v>
      </c>
    </row>
    <row r="552" spans="1:3" ht="12.75">
      <c r="A552" s="299">
        <v>551</v>
      </c>
      <c r="B552" s="339" t="s">
        <v>606</v>
      </c>
      <c r="C552" s="339" t="s">
        <v>606</v>
      </c>
    </row>
    <row r="553" spans="1:3" ht="12.75">
      <c r="A553" s="299">
        <v>552</v>
      </c>
      <c r="B553" s="339" t="s">
        <v>607</v>
      </c>
      <c r="C553" s="339" t="s">
        <v>607</v>
      </c>
    </row>
    <row r="554" spans="1:3" ht="12.75">
      <c r="A554" s="299">
        <v>553</v>
      </c>
      <c r="B554" s="339" t="s">
        <v>608</v>
      </c>
      <c r="C554" s="339" t="s">
        <v>608</v>
      </c>
    </row>
    <row r="555" spans="1:3" ht="12.75">
      <c r="A555" s="299">
        <v>554</v>
      </c>
      <c r="B555" s="339" t="s">
        <v>609</v>
      </c>
      <c r="C555" s="339" t="s">
        <v>609</v>
      </c>
    </row>
    <row r="556" spans="1:3" ht="12.75">
      <c r="A556" s="299">
        <v>555</v>
      </c>
      <c r="B556" s="339" t="s">
        <v>610</v>
      </c>
      <c r="C556" s="339" t="s">
        <v>610</v>
      </c>
    </row>
    <row r="557" spans="1:3" ht="12.75">
      <c r="A557" s="299">
        <v>556</v>
      </c>
      <c r="B557" s="339" t="s">
        <v>611</v>
      </c>
      <c r="C557" s="339" t="s">
        <v>611</v>
      </c>
    </row>
    <row r="558" spans="1:3" ht="12.75">
      <c r="A558" s="299">
        <v>557</v>
      </c>
      <c r="B558" s="339" t="s">
        <v>612</v>
      </c>
      <c r="C558" s="339" t="s">
        <v>612</v>
      </c>
    </row>
    <row r="559" spans="1:3" ht="12.75">
      <c r="A559" s="299">
        <v>558</v>
      </c>
      <c r="B559" s="339" t="s">
        <v>613</v>
      </c>
      <c r="C559" s="339" t="s">
        <v>613</v>
      </c>
    </row>
    <row r="560" spans="1:3" ht="12.75">
      <c r="A560" s="299">
        <v>559</v>
      </c>
      <c r="B560" s="339" t="s">
        <v>614</v>
      </c>
      <c r="C560" s="339" t="s">
        <v>614</v>
      </c>
    </row>
    <row r="561" spans="1:3" ht="12.75">
      <c r="A561" s="299">
        <v>560</v>
      </c>
      <c r="B561" s="339" t="s">
        <v>615</v>
      </c>
      <c r="C561" s="339" t="s">
        <v>615</v>
      </c>
    </row>
    <row r="562" spans="1:3" ht="12.75">
      <c r="A562" s="299">
        <v>561</v>
      </c>
      <c r="B562" s="339" t="s">
        <v>616</v>
      </c>
      <c r="C562" s="339" t="s">
        <v>616</v>
      </c>
    </row>
    <row r="563" spans="1:3" ht="12.75">
      <c r="A563" s="299">
        <v>562</v>
      </c>
      <c r="B563" s="339" t="s">
        <v>617</v>
      </c>
      <c r="C563" s="339" t="s">
        <v>617</v>
      </c>
    </row>
    <row r="564" spans="1:3" ht="12.75">
      <c r="A564" s="299">
        <v>563</v>
      </c>
      <c r="B564" s="339" t="s">
        <v>618</v>
      </c>
      <c r="C564" s="339" t="s">
        <v>618</v>
      </c>
    </row>
    <row r="565" spans="1:3" ht="12.75">
      <c r="A565" s="299">
        <v>564</v>
      </c>
      <c r="B565" s="339" t="s">
        <v>619</v>
      </c>
      <c r="C565" s="339" t="s">
        <v>619</v>
      </c>
    </row>
    <row r="566" spans="1:3" ht="12.75">
      <c r="A566" s="299">
        <v>565</v>
      </c>
      <c r="B566" s="339" t="s">
        <v>620</v>
      </c>
      <c r="C566" s="339" t="s">
        <v>620</v>
      </c>
    </row>
    <row r="567" spans="1:3" ht="12.75">
      <c r="A567" s="299">
        <v>566</v>
      </c>
      <c r="B567" s="339" t="s">
        <v>621</v>
      </c>
      <c r="C567" s="339" t="s">
        <v>621</v>
      </c>
    </row>
    <row r="568" spans="1:3" ht="12.75">
      <c r="A568" s="299">
        <v>567</v>
      </c>
      <c r="B568" s="339" t="s">
        <v>622</v>
      </c>
      <c r="C568" s="339" t="s">
        <v>622</v>
      </c>
    </row>
    <row r="569" spans="1:3" ht="12.75">
      <c r="A569" s="299">
        <v>568</v>
      </c>
      <c r="B569" s="339" t="s">
        <v>623</v>
      </c>
      <c r="C569" s="339" t="s">
        <v>623</v>
      </c>
    </row>
    <row r="570" spans="1:3" ht="12.75">
      <c r="A570" s="299">
        <v>569</v>
      </c>
      <c r="B570" s="339" t="s">
        <v>624</v>
      </c>
      <c r="C570" s="339" t="s">
        <v>624</v>
      </c>
    </row>
    <row r="571" spans="1:3" ht="12.75">
      <c r="A571" s="299">
        <v>570</v>
      </c>
      <c r="B571" s="339" t="s">
        <v>625</v>
      </c>
      <c r="C571" s="339" t="s">
        <v>625</v>
      </c>
    </row>
    <row r="572" spans="1:3" ht="12.75">
      <c r="A572" s="299">
        <v>571</v>
      </c>
      <c r="B572" s="339" t="s">
        <v>626</v>
      </c>
      <c r="C572" s="339" t="s">
        <v>626</v>
      </c>
    </row>
    <row r="573" spans="1:3" ht="12.75">
      <c r="A573" s="299">
        <v>572</v>
      </c>
      <c r="B573" s="339" t="s">
        <v>627</v>
      </c>
      <c r="C573" s="339" t="s">
        <v>627</v>
      </c>
    </row>
    <row r="574" spans="1:3" ht="12.75">
      <c r="A574" s="299">
        <v>573</v>
      </c>
      <c r="B574" s="339" t="s">
        <v>628</v>
      </c>
      <c r="C574" s="339" t="s">
        <v>628</v>
      </c>
    </row>
    <row r="575" spans="1:3" ht="12.75">
      <c r="A575" s="299">
        <v>574</v>
      </c>
      <c r="B575" s="339" t="s">
        <v>629</v>
      </c>
      <c r="C575" s="339" t="s">
        <v>629</v>
      </c>
    </row>
    <row r="576" spans="1:3" ht="12.75">
      <c r="A576" s="299">
        <v>575</v>
      </c>
      <c r="B576" s="339" t="s">
        <v>630</v>
      </c>
      <c r="C576" s="339" t="s">
        <v>630</v>
      </c>
    </row>
    <row r="577" spans="1:3" ht="12.75">
      <c r="A577" s="299">
        <v>576</v>
      </c>
      <c r="B577" s="339" t="s">
        <v>631</v>
      </c>
      <c r="C577" s="339" t="s">
        <v>631</v>
      </c>
    </row>
    <row r="578" spans="1:3" ht="14.25">
      <c r="A578" s="299">
        <v>577</v>
      </c>
      <c r="B578" s="436" t="s">
        <v>1237</v>
      </c>
      <c r="C578" s="436" t="s">
        <v>1237</v>
      </c>
    </row>
    <row r="579" spans="1:3" ht="12.75">
      <c r="A579" s="299">
        <v>578</v>
      </c>
      <c r="B579" s="339" t="s">
        <v>632</v>
      </c>
      <c r="C579" s="339" t="s">
        <v>632</v>
      </c>
    </row>
    <row r="580" spans="1:3" ht="12.75">
      <c r="A580" s="299">
        <v>579</v>
      </c>
      <c r="B580" s="339" t="s">
        <v>633</v>
      </c>
      <c r="C580" s="339" t="s">
        <v>633</v>
      </c>
    </row>
    <row r="581" spans="1:3" ht="12.75">
      <c r="A581" s="299">
        <v>580</v>
      </c>
      <c r="B581" s="339" t="s">
        <v>634</v>
      </c>
      <c r="C581" s="339" t="s">
        <v>634</v>
      </c>
    </row>
    <row r="582" spans="1:3" ht="12.75">
      <c r="A582" s="299">
        <v>581</v>
      </c>
      <c r="B582" s="339" t="s">
        <v>635</v>
      </c>
      <c r="C582" s="339" t="s">
        <v>635</v>
      </c>
    </row>
    <row r="583" spans="1:3" ht="12.75">
      <c r="A583" s="299">
        <v>582</v>
      </c>
      <c r="B583" s="339" t="s">
        <v>636</v>
      </c>
      <c r="C583" s="339" t="s">
        <v>636</v>
      </c>
    </row>
    <row r="584" spans="1:3" ht="12.75">
      <c r="A584" s="299">
        <v>583</v>
      </c>
      <c r="B584" s="339" t="s">
        <v>637</v>
      </c>
      <c r="C584" s="339" t="s">
        <v>637</v>
      </c>
    </row>
    <row r="585" spans="1:3" ht="12.75">
      <c r="A585" s="299">
        <v>584</v>
      </c>
      <c r="B585" s="339" t="s">
        <v>638</v>
      </c>
      <c r="C585" s="339" t="s">
        <v>638</v>
      </c>
    </row>
    <row r="586" spans="1:3" ht="12.75">
      <c r="A586" s="299">
        <v>585</v>
      </c>
      <c r="B586" s="339" t="s">
        <v>639</v>
      </c>
      <c r="C586" s="339" t="s">
        <v>639</v>
      </c>
    </row>
    <row r="587" spans="1:3" ht="12.75">
      <c r="A587" s="299">
        <v>586</v>
      </c>
      <c r="B587" s="339" t="s">
        <v>640</v>
      </c>
      <c r="C587" s="339" t="s">
        <v>640</v>
      </c>
    </row>
    <row r="588" spans="1:3" ht="12.75">
      <c r="A588" s="299">
        <v>587</v>
      </c>
      <c r="B588" s="339" t="s">
        <v>641</v>
      </c>
      <c r="C588" s="339" t="s">
        <v>641</v>
      </c>
    </row>
    <row r="589" spans="1:3" ht="12.75">
      <c r="A589" s="299">
        <v>588</v>
      </c>
      <c r="B589" s="339" t="s">
        <v>642</v>
      </c>
      <c r="C589" s="339" t="s">
        <v>642</v>
      </c>
    </row>
    <row r="590" spans="1:3" ht="12.75">
      <c r="A590" s="299">
        <v>589</v>
      </c>
      <c r="B590" s="339" t="s">
        <v>643</v>
      </c>
      <c r="C590" s="339" t="s">
        <v>643</v>
      </c>
    </row>
    <row r="591" spans="1:3" ht="12.75">
      <c r="A591" s="299">
        <v>590</v>
      </c>
      <c r="B591" s="339" t="s">
        <v>644</v>
      </c>
      <c r="C591" s="339" t="s">
        <v>644</v>
      </c>
    </row>
    <row r="592" spans="1:3" ht="14.25">
      <c r="A592" s="299">
        <v>591</v>
      </c>
      <c r="B592" s="436" t="s">
        <v>947</v>
      </c>
      <c r="C592" s="436" t="s">
        <v>947</v>
      </c>
    </row>
    <row r="593" spans="1:3" ht="14.25">
      <c r="A593" s="299">
        <v>592</v>
      </c>
      <c r="B593" s="436" t="s">
        <v>948</v>
      </c>
      <c r="C593" s="436" t="s">
        <v>948</v>
      </c>
    </row>
    <row r="594" spans="1:3" ht="14.25">
      <c r="A594" s="299">
        <v>593</v>
      </c>
      <c r="B594" s="436" t="s">
        <v>949</v>
      </c>
      <c r="C594" s="436" t="s">
        <v>949</v>
      </c>
    </row>
    <row r="595" spans="1:3" ht="12.75">
      <c r="A595" s="299">
        <v>594</v>
      </c>
      <c r="B595" s="339" t="s">
        <v>645</v>
      </c>
      <c r="C595" s="339" t="s">
        <v>645</v>
      </c>
    </row>
    <row r="596" spans="1:3" ht="12.75">
      <c r="A596" s="299">
        <v>595</v>
      </c>
      <c r="B596" s="339" t="s">
        <v>646</v>
      </c>
      <c r="C596" s="339" t="s">
        <v>646</v>
      </c>
    </row>
    <row r="597" spans="1:3" ht="12.75">
      <c r="A597" s="299">
        <v>596</v>
      </c>
      <c r="B597" s="339" t="s">
        <v>647</v>
      </c>
      <c r="C597" s="339" t="s">
        <v>647</v>
      </c>
    </row>
    <row r="598" spans="1:3" ht="14.25">
      <c r="A598" s="299">
        <v>597</v>
      </c>
      <c r="B598" s="436" t="s">
        <v>950</v>
      </c>
      <c r="C598" s="436" t="s">
        <v>950</v>
      </c>
    </row>
    <row r="599" spans="1:3" ht="12.75">
      <c r="A599" s="299">
        <v>598</v>
      </c>
      <c r="B599" s="339" t="s">
        <v>648</v>
      </c>
      <c r="C599" s="339" t="s">
        <v>648</v>
      </c>
    </row>
    <row r="600" spans="1:3" ht="12.75">
      <c r="A600" s="299">
        <v>599</v>
      </c>
      <c r="B600" s="339" t="s">
        <v>649</v>
      </c>
      <c r="C600" s="339" t="s">
        <v>649</v>
      </c>
    </row>
    <row r="601" spans="1:3" ht="12.75">
      <c r="A601" s="299">
        <v>600</v>
      </c>
      <c r="B601" s="339" t="s">
        <v>650</v>
      </c>
      <c r="C601" s="339" t="s">
        <v>650</v>
      </c>
    </row>
    <row r="602" spans="1:3" ht="12.75">
      <c r="A602" s="299">
        <v>601</v>
      </c>
      <c r="B602" s="339" t="s">
        <v>651</v>
      </c>
      <c r="C602" s="339" t="s">
        <v>651</v>
      </c>
    </row>
    <row r="603" spans="1:3" ht="12.75">
      <c r="A603" s="299">
        <v>602</v>
      </c>
      <c r="B603" s="339" t="s">
        <v>652</v>
      </c>
      <c r="C603" s="339" t="s">
        <v>652</v>
      </c>
    </row>
    <row r="604" spans="1:3" ht="12.75">
      <c r="A604" s="299">
        <v>603</v>
      </c>
      <c r="B604" s="339" t="s">
        <v>653</v>
      </c>
      <c r="C604" s="339" t="s">
        <v>653</v>
      </c>
    </row>
    <row r="605" spans="1:3" ht="12.75">
      <c r="A605" s="299">
        <v>604</v>
      </c>
      <c r="B605" s="44" t="s">
        <v>1377</v>
      </c>
      <c r="C605" s="305" t="s">
        <v>859</v>
      </c>
    </row>
    <row r="606" spans="1:3" ht="12.75">
      <c r="A606" s="299">
        <v>605</v>
      </c>
      <c r="B606" s="44" t="s">
        <v>1378</v>
      </c>
      <c r="C606" s="305" t="s">
        <v>861</v>
      </c>
    </row>
    <row r="607" spans="1:3" ht="12.75">
      <c r="A607" s="299">
        <v>606</v>
      </c>
      <c r="B607" s="44" t="s">
        <v>1379</v>
      </c>
      <c r="C607" s="305" t="s">
        <v>883</v>
      </c>
    </row>
    <row r="608" spans="1:3" ht="12.75">
      <c r="A608" s="299">
        <v>607</v>
      </c>
      <c r="B608" s="44" t="s">
        <v>1380</v>
      </c>
      <c r="C608" s="305" t="s">
        <v>860</v>
      </c>
    </row>
    <row r="609" spans="1:3" ht="12.75">
      <c r="A609" s="299">
        <v>608</v>
      </c>
      <c r="B609" s="44" t="s">
        <v>1381</v>
      </c>
      <c r="C609" s="305" t="s">
        <v>884</v>
      </c>
    </row>
    <row r="610" spans="1:3" ht="12.75">
      <c r="A610" s="299">
        <v>609</v>
      </c>
      <c r="B610" s="465" t="s">
        <v>1481</v>
      </c>
      <c r="C610" s="339" t="s">
        <v>302</v>
      </c>
    </row>
    <row r="611" spans="1:3" ht="12.75">
      <c r="A611" s="299">
        <v>610</v>
      </c>
      <c r="B611" s="465" t="s">
        <v>1482</v>
      </c>
      <c r="C611" s="339" t="s">
        <v>304</v>
      </c>
    </row>
    <row r="612" spans="1:3" ht="12.75">
      <c r="A612" s="299">
        <v>611</v>
      </c>
      <c r="B612" s="465" t="s">
        <v>1483</v>
      </c>
      <c r="C612" s="339" t="s">
        <v>315</v>
      </c>
    </row>
    <row r="613" spans="1:3" ht="12.75">
      <c r="A613" s="299">
        <v>612</v>
      </c>
      <c r="B613" s="465" t="s">
        <v>1755</v>
      </c>
      <c r="C613" s="339" t="s">
        <v>317</v>
      </c>
    </row>
    <row r="614" spans="1:3" ht="12.75">
      <c r="A614" s="299">
        <v>613</v>
      </c>
      <c r="B614" s="465" t="s">
        <v>1754</v>
      </c>
      <c r="C614" s="339" t="s">
        <v>320</v>
      </c>
    </row>
    <row r="615" spans="1:3" ht="12.75">
      <c r="A615" s="299">
        <v>614</v>
      </c>
      <c r="B615" s="340" t="s">
        <v>1485</v>
      </c>
      <c r="C615" s="340" t="s">
        <v>176</v>
      </c>
    </row>
    <row r="616" spans="1:3" ht="12.75">
      <c r="A616" s="299">
        <v>615</v>
      </c>
      <c r="B616" s="340" t="s">
        <v>1486</v>
      </c>
      <c r="C616" s="340" t="s">
        <v>177</v>
      </c>
    </row>
    <row r="617" spans="1:3" ht="12.75">
      <c r="A617" s="299">
        <v>616</v>
      </c>
      <c r="B617" s="465" t="s">
        <v>1498</v>
      </c>
      <c r="C617" s="339" t="s">
        <v>230</v>
      </c>
    </row>
    <row r="618" spans="1:3" ht="12.75">
      <c r="A618" s="299">
        <v>617</v>
      </c>
      <c r="B618" s="465" t="s">
        <v>1499</v>
      </c>
      <c r="C618" s="339" t="s">
        <v>346</v>
      </c>
    </row>
    <row r="619" spans="1:3" ht="12.75">
      <c r="A619" s="299">
        <v>618</v>
      </c>
      <c r="B619" s="465" t="s">
        <v>1500</v>
      </c>
      <c r="C619" s="339" t="s">
        <v>349</v>
      </c>
    </row>
    <row r="620" spans="1:3" ht="12.75">
      <c r="A620" s="299">
        <v>619</v>
      </c>
      <c r="B620" s="465" t="s">
        <v>1500</v>
      </c>
      <c r="C620" s="339" t="s">
        <v>352</v>
      </c>
    </row>
    <row r="621" spans="1:3" ht="12.75">
      <c r="A621" s="299">
        <v>620</v>
      </c>
      <c r="B621" s="465" t="s">
        <v>1500</v>
      </c>
      <c r="C621" s="339" t="s">
        <v>356</v>
      </c>
    </row>
    <row r="622" spans="1:3" ht="12.75">
      <c r="A622" s="299">
        <v>621</v>
      </c>
      <c r="B622" s="465" t="s">
        <v>359</v>
      </c>
      <c r="C622" s="339" t="s">
        <v>359</v>
      </c>
    </row>
    <row r="623" spans="1:3" ht="12.75">
      <c r="A623" s="299">
        <v>622</v>
      </c>
      <c r="B623" s="339" t="s">
        <v>231</v>
      </c>
      <c r="C623" s="339" t="s">
        <v>231</v>
      </c>
    </row>
    <row r="624" spans="1:3" ht="12.75">
      <c r="A624" s="299">
        <v>623</v>
      </c>
      <c r="B624" s="339" t="s">
        <v>370</v>
      </c>
      <c r="C624" s="339" t="s">
        <v>370</v>
      </c>
    </row>
    <row r="625" spans="1:3" ht="12.75">
      <c r="A625" s="299">
        <v>624</v>
      </c>
      <c r="B625" s="339" t="s">
        <v>232</v>
      </c>
      <c r="C625" s="339" t="s">
        <v>232</v>
      </c>
    </row>
    <row r="626" spans="1:3" ht="12.75">
      <c r="A626" s="299">
        <v>625</v>
      </c>
      <c r="B626" s="339" t="s">
        <v>33</v>
      </c>
      <c r="C626" s="339" t="s">
        <v>33</v>
      </c>
    </row>
    <row r="627" spans="1:3" ht="12.75">
      <c r="A627" s="299">
        <v>626</v>
      </c>
      <c r="B627" s="339" t="s">
        <v>234</v>
      </c>
      <c r="C627" s="339" t="s">
        <v>234</v>
      </c>
    </row>
    <row r="628" spans="1:3" ht="12.75">
      <c r="A628" s="299">
        <v>627</v>
      </c>
      <c r="B628" s="339" t="s">
        <v>236</v>
      </c>
      <c r="C628" s="339" t="s">
        <v>236</v>
      </c>
    </row>
    <row r="629" spans="1:3" ht="12.75">
      <c r="A629" s="299">
        <v>628</v>
      </c>
      <c r="B629" s="339" t="s">
        <v>237</v>
      </c>
      <c r="C629" s="339" t="s">
        <v>237</v>
      </c>
    </row>
    <row r="630" spans="1:3" ht="12.75">
      <c r="A630" s="299">
        <v>629</v>
      </c>
      <c r="B630" s="339" t="s">
        <v>1738</v>
      </c>
      <c r="C630" s="339" t="s">
        <v>805</v>
      </c>
    </row>
    <row r="631" spans="1:3" ht="12.75">
      <c r="A631" s="299">
        <v>630</v>
      </c>
      <c r="B631" s="339" t="s">
        <v>1739</v>
      </c>
      <c r="C631" s="339" t="s">
        <v>806</v>
      </c>
    </row>
    <row r="632" spans="1:3" ht="12.75">
      <c r="A632" s="299">
        <v>631</v>
      </c>
      <c r="B632" s="339" t="s">
        <v>1740</v>
      </c>
      <c r="C632" s="339" t="s">
        <v>807</v>
      </c>
    </row>
    <row r="633" spans="1:3" ht="12.75">
      <c r="A633" s="299">
        <v>632</v>
      </c>
      <c r="B633" s="339" t="s">
        <v>228</v>
      </c>
      <c r="C633" s="339" t="s">
        <v>228</v>
      </c>
    </row>
    <row r="634" spans="1:3" ht="12.75">
      <c r="A634" s="299">
        <v>633</v>
      </c>
      <c r="B634" s="339" t="s">
        <v>229</v>
      </c>
      <c r="C634" s="339" t="s">
        <v>229</v>
      </c>
    </row>
    <row r="635" spans="1:3" ht="12.75">
      <c r="A635" s="299">
        <v>634</v>
      </c>
      <c r="B635" s="339" t="s">
        <v>1391</v>
      </c>
      <c r="C635" s="339" t="s">
        <v>131</v>
      </c>
    </row>
    <row r="636" spans="1:3" ht="12.75">
      <c r="A636" s="299">
        <v>635</v>
      </c>
      <c r="B636" s="339" t="s">
        <v>1392</v>
      </c>
      <c r="C636" s="339" t="s">
        <v>723</v>
      </c>
    </row>
    <row r="637" spans="1:3" ht="12.75">
      <c r="A637" s="299">
        <v>636</v>
      </c>
      <c r="B637" s="339" t="s">
        <v>1393</v>
      </c>
      <c r="C637" s="339" t="s">
        <v>182</v>
      </c>
    </row>
    <row r="638" spans="1:3" ht="12.75">
      <c r="A638" s="299">
        <v>637</v>
      </c>
      <c r="B638" s="465" t="s">
        <v>1397</v>
      </c>
      <c r="C638" s="339" t="s">
        <v>136</v>
      </c>
    </row>
    <row r="639" spans="1:3" ht="12.75">
      <c r="A639" s="299">
        <v>638</v>
      </c>
      <c r="B639" s="465" t="s">
        <v>1398</v>
      </c>
      <c r="C639" s="339" t="s">
        <v>137</v>
      </c>
    </row>
    <row r="640" spans="1:3" ht="12.75">
      <c r="A640" s="299">
        <v>639</v>
      </c>
      <c r="B640" s="340" t="s">
        <v>1613</v>
      </c>
      <c r="C640" s="340" t="s">
        <v>811</v>
      </c>
    </row>
    <row r="641" spans="1:3" ht="12.75">
      <c r="A641" s="299">
        <v>640</v>
      </c>
      <c r="B641" s="340" t="s">
        <v>1614</v>
      </c>
      <c r="C641" s="340" t="s">
        <v>812</v>
      </c>
    </row>
    <row r="642" spans="1:3" ht="12.75">
      <c r="A642" s="299">
        <v>641</v>
      </c>
      <c r="B642" s="340" t="s">
        <v>1615</v>
      </c>
      <c r="C642" s="340" t="s">
        <v>754</v>
      </c>
    </row>
    <row r="643" spans="1:3" ht="12.75">
      <c r="A643" s="299">
        <v>642</v>
      </c>
      <c r="B643" s="340" t="s">
        <v>1616</v>
      </c>
      <c r="C643" s="340" t="s">
        <v>814</v>
      </c>
    </row>
    <row r="644" spans="1:3" ht="12.75">
      <c r="A644" s="299">
        <v>643</v>
      </c>
      <c r="B644" s="340" t="s">
        <v>1617</v>
      </c>
      <c r="C644" s="340" t="s">
        <v>815</v>
      </c>
    </row>
    <row r="645" spans="1:3" ht="12.75">
      <c r="A645" s="299">
        <v>644</v>
      </c>
      <c r="B645" s="340" t="s">
        <v>1618</v>
      </c>
      <c r="C645" s="340" t="s">
        <v>816</v>
      </c>
    </row>
    <row r="646" spans="1:3" ht="12.75">
      <c r="A646" s="299">
        <v>645</v>
      </c>
      <c r="B646" s="339" t="s">
        <v>1658</v>
      </c>
      <c r="C646" s="339" t="s">
        <v>817</v>
      </c>
    </row>
    <row r="647" spans="1:3" ht="12.75">
      <c r="A647" s="299">
        <v>646</v>
      </c>
      <c r="B647" s="339" t="s">
        <v>1659</v>
      </c>
      <c r="C647" s="339" t="s">
        <v>818</v>
      </c>
    </row>
    <row r="648" spans="1:3" ht="12.75">
      <c r="A648" s="299">
        <v>647</v>
      </c>
      <c r="B648" s="339" t="s">
        <v>1660</v>
      </c>
      <c r="C648" s="339" t="s">
        <v>819</v>
      </c>
    </row>
    <row r="649" spans="1:3" ht="12.75">
      <c r="A649" s="299">
        <v>648</v>
      </c>
      <c r="B649" s="339" t="s">
        <v>1661</v>
      </c>
      <c r="C649" s="339" t="s">
        <v>820</v>
      </c>
    </row>
    <row r="650" spans="1:3" ht="12.75">
      <c r="A650" s="299">
        <v>649</v>
      </c>
      <c r="B650" s="339" t="s">
        <v>1653</v>
      </c>
      <c r="C650" s="339" t="s">
        <v>824</v>
      </c>
    </row>
    <row r="651" spans="1:3" ht="12.75">
      <c r="A651" s="299">
        <v>650</v>
      </c>
      <c r="B651" s="339" t="s">
        <v>1654</v>
      </c>
      <c r="C651" s="339" t="s">
        <v>823</v>
      </c>
    </row>
    <row r="652" spans="1:3" ht="12.75">
      <c r="A652" s="299">
        <v>651</v>
      </c>
      <c r="B652" s="339" t="s">
        <v>1655</v>
      </c>
      <c r="C652" s="339" t="s">
        <v>825</v>
      </c>
    </row>
    <row r="653" spans="1:3" ht="12.75">
      <c r="A653" s="299">
        <v>652</v>
      </c>
      <c r="B653" s="339" t="s">
        <v>1656</v>
      </c>
      <c r="C653" s="339" t="s">
        <v>822</v>
      </c>
    </row>
    <row r="654" spans="1:3" ht="12.75">
      <c r="A654" s="299">
        <v>653</v>
      </c>
      <c r="B654" s="339" t="s">
        <v>1657</v>
      </c>
      <c r="C654" s="339" t="s">
        <v>680</v>
      </c>
    </row>
    <row r="655" spans="1:3" ht="12.75">
      <c r="A655" s="299">
        <v>654</v>
      </c>
      <c r="B655" s="339" t="s">
        <v>13</v>
      </c>
      <c r="C655" s="339" t="s">
        <v>13</v>
      </c>
    </row>
    <row r="656" spans="1:3" ht="12.75">
      <c r="A656" s="299">
        <v>655</v>
      </c>
      <c r="B656" s="339" t="s">
        <v>14</v>
      </c>
      <c r="C656" s="339" t="s">
        <v>14</v>
      </c>
    </row>
    <row r="657" spans="1:3" ht="12.75">
      <c r="A657" s="299">
        <v>656</v>
      </c>
      <c r="B657" s="339" t="s">
        <v>15</v>
      </c>
      <c r="C657" s="339" t="s">
        <v>15</v>
      </c>
    </row>
    <row r="658" spans="1:3" ht="12.75">
      <c r="A658" s="299">
        <v>657</v>
      </c>
      <c r="B658" s="467" t="s">
        <v>1610</v>
      </c>
      <c r="C658" s="339" t="s">
        <v>18</v>
      </c>
    </row>
    <row r="659" spans="1:3" ht="12.75">
      <c r="A659" s="299">
        <v>658</v>
      </c>
      <c r="B659" s="467" t="s">
        <v>1611</v>
      </c>
      <c r="C659" s="339" t="s">
        <v>19</v>
      </c>
    </row>
    <row r="660" spans="1:3" ht="12.75">
      <c r="A660" s="299">
        <v>659</v>
      </c>
      <c r="B660" s="467" t="s">
        <v>1612</v>
      </c>
      <c r="C660" s="339" t="s">
        <v>20</v>
      </c>
    </row>
    <row r="661" spans="1:3" ht="12.75">
      <c r="A661" s="299">
        <v>660</v>
      </c>
      <c r="B661" s="339" t="s">
        <v>773</v>
      </c>
      <c r="C661" s="339" t="s">
        <v>773</v>
      </c>
    </row>
    <row r="662" spans="1:3" ht="12.75">
      <c r="A662" s="299">
        <v>661</v>
      </c>
      <c r="B662" s="339" t="s">
        <v>775</v>
      </c>
      <c r="C662" s="339" t="s">
        <v>775</v>
      </c>
    </row>
    <row r="663" spans="1:3" ht="12.75">
      <c r="A663" s="299">
        <v>662</v>
      </c>
      <c r="B663" s="339" t="s">
        <v>776</v>
      </c>
      <c r="C663" s="339" t="s">
        <v>776</v>
      </c>
    </row>
    <row r="664" spans="1:3" ht="12.75">
      <c r="A664" s="299">
        <v>663</v>
      </c>
      <c r="B664" s="339" t="s">
        <v>777</v>
      </c>
      <c r="C664" s="339" t="s">
        <v>777</v>
      </c>
    </row>
    <row r="665" spans="1:3" ht="12.75">
      <c r="A665" s="299">
        <v>664</v>
      </c>
      <c r="B665" s="339" t="s">
        <v>30</v>
      </c>
      <c r="C665" s="339" t="s">
        <v>30</v>
      </c>
    </row>
    <row r="666" spans="1:3" ht="12.75">
      <c r="A666" s="299">
        <v>665</v>
      </c>
      <c r="B666" s="341" t="s">
        <v>0</v>
      </c>
      <c r="C666" s="341" t="s">
        <v>0</v>
      </c>
    </row>
    <row r="667" spans="1:3" ht="12.75">
      <c r="A667" s="299">
        <v>666</v>
      </c>
      <c r="B667" s="339" t="s">
        <v>1685</v>
      </c>
      <c r="C667" s="339" t="s">
        <v>1</v>
      </c>
    </row>
    <row r="668" spans="1:3" ht="12.75">
      <c r="A668" s="299">
        <v>667</v>
      </c>
      <c r="B668" s="339" t="s">
        <v>1442</v>
      </c>
      <c r="C668" s="339" t="s">
        <v>186</v>
      </c>
    </row>
    <row r="669" spans="1:3" ht="12.75">
      <c r="A669" s="299">
        <v>668</v>
      </c>
      <c r="B669" s="465" t="s">
        <v>1762</v>
      </c>
      <c r="C669" s="339" t="s">
        <v>187</v>
      </c>
    </row>
    <row r="670" spans="1:3" ht="12.75">
      <c r="A670" s="299">
        <v>669</v>
      </c>
      <c r="B670" s="339" t="s">
        <v>1443</v>
      </c>
      <c r="C670" s="339" t="s">
        <v>188</v>
      </c>
    </row>
    <row r="671" spans="1:3" ht="12.75">
      <c r="A671" s="299">
        <v>670</v>
      </c>
      <c r="B671" s="339" t="s">
        <v>1444</v>
      </c>
      <c r="C671" s="339" t="s">
        <v>189</v>
      </c>
    </row>
    <row r="672" spans="1:3" ht="12.75">
      <c r="A672" s="299">
        <v>671</v>
      </c>
      <c r="B672" s="339" t="s">
        <v>303</v>
      </c>
      <c r="C672" s="339" t="s">
        <v>303</v>
      </c>
    </row>
    <row r="673" spans="1:3" ht="12.75">
      <c r="A673" s="299">
        <v>672</v>
      </c>
      <c r="B673" s="339" t="s">
        <v>305</v>
      </c>
      <c r="C673" s="339" t="s">
        <v>305</v>
      </c>
    </row>
    <row r="674" spans="1:3" ht="12.75">
      <c r="A674" s="299">
        <v>673</v>
      </c>
      <c r="B674" s="339" t="s">
        <v>307</v>
      </c>
      <c r="C674" s="339" t="s">
        <v>307</v>
      </c>
    </row>
    <row r="675" spans="1:3" ht="12.75">
      <c r="A675" s="299">
        <v>674</v>
      </c>
      <c r="B675" s="339" t="s">
        <v>309</v>
      </c>
      <c r="C675" s="339" t="s">
        <v>309</v>
      </c>
    </row>
    <row r="676" spans="1:3" ht="12.75">
      <c r="A676" s="299">
        <v>675</v>
      </c>
      <c r="B676" s="339" t="s">
        <v>312</v>
      </c>
      <c r="C676" s="339" t="s">
        <v>312</v>
      </c>
    </row>
    <row r="677" spans="1:3" ht="12.75">
      <c r="A677" s="299">
        <v>676</v>
      </c>
      <c r="B677" s="339" t="s">
        <v>314</v>
      </c>
      <c r="C677" s="339" t="s">
        <v>314</v>
      </c>
    </row>
    <row r="678" spans="1:3" ht="12.75">
      <c r="A678" s="299">
        <v>677</v>
      </c>
      <c r="B678" s="339" t="s">
        <v>316</v>
      </c>
      <c r="C678" s="339" t="s">
        <v>316</v>
      </c>
    </row>
    <row r="679" spans="1:3" ht="12.75">
      <c r="A679" s="299">
        <v>678</v>
      </c>
      <c r="B679" s="339" t="s">
        <v>319</v>
      </c>
      <c r="C679" s="339" t="s">
        <v>319</v>
      </c>
    </row>
    <row r="680" spans="1:3" ht="12.75">
      <c r="A680" s="299">
        <v>679</v>
      </c>
      <c r="B680" s="339" t="s">
        <v>322</v>
      </c>
      <c r="C680" s="339" t="s">
        <v>322</v>
      </c>
    </row>
    <row r="681" spans="1:3" ht="12.75">
      <c r="A681" s="299">
        <v>680</v>
      </c>
      <c r="B681" s="339" t="s">
        <v>324</v>
      </c>
      <c r="C681" s="339" t="s">
        <v>324</v>
      </c>
    </row>
    <row r="682" spans="1:3" ht="12.75">
      <c r="A682" s="299">
        <v>681</v>
      </c>
      <c r="B682" s="339" t="s">
        <v>326</v>
      </c>
      <c r="C682" s="339" t="s">
        <v>326</v>
      </c>
    </row>
    <row r="683" spans="1:3" ht="12.75">
      <c r="A683" s="299">
        <v>682</v>
      </c>
      <c r="B683" s="339" t="s">
        <v>329</v>
      </c>
      <c r="C683" s="339" t="s">
        <v>329</v>
      </c>
    </row>
    <row r="684" spans="1:3" ht="12.75">
      <c r="A684" s="299">
        <v>683</v>
      </c>
      <c r="B684" s="339" t="s">
        <v>331</v>
      </c>
      <c r="C684" s="339" t="s">
        <v>331</v>
      </c>
    </row>
    <row r="685" spans="1:3" ht="12.75">
      <c r="A685" s="299">
        <v>684</v>
      </c>
      <c r="B685" s="339" t="s">
        <v>333</v>
      </c>
      <c r="C685" s="339" t="s">
        <v>333</v>
      </c>
    </row>
    <row r="686" spans="1:3" ht="12.75">
      <c r="A686" s="299">
        <v>685</v>
      </c>
      <c r="B686" s="339" t="s">
        <v>335</v>
      </c>
      <c r="C686" s="339" t="s">
        <v>335</v>
      </c>
    </row>
    <row r="687" spans="1:3" ht="12.75">
      <c r="A687" s="299">
        <v>686</v>
      </c>
      <c r="B687" s="339" t="s">
        <v>337</v>
      </c>
      <c r="C687" s="339" t="s">
        <v>337</v>
      </c>
    </row>
    <row r="688" spans="1:3" ht="12.75">
      <c r="A688" s="299">
        <v>687</v>
      </c>
      <c r="B688" s="339" t="s">
        <v>339</v>
      </c>
      <c r="C688" s="339" t="s">
        <v>339</v>
      </c>
    </row>
    <row r="689" spans="1:3" ht="12.75">
      <c r="A689" s="299">
        <v>688</v>
      </c>
      <c r="B689" s="339" t="s">
        <v>341</v>
      </c>
      <c r="C689" s="339" t="s">
        <v>341</v>
      </c>
    </row>
    <row r="690" spans="1:3" ht="12.75">
      <c r="A690" s="299">
        <v>689</v>
      </c>
      <c r="B690" s="339" t="s">
        <v>343</v>
      </c>
      <c r="C690" s="339" t="s">
        <v>343</v>
      </c>
    </row>
    <row r="691" spans="1:3" ht="12.75">
      <c r="A691" s="299">
        <v>690</v>
      </c>
      <c r="B691" s="339" t="s">
        <v>345</v>
      </c>
      <c r="C691" s="339" t="s">
        <v>345</v>
      </c>
    </row>
    <row r="692" spans="1:3" ht="12.75">
      <c r="A692" s="299">
        <v>691</v>
      </c>
      <c r="B692" s="339" t="s">
        <v>348</v>
      </c>
      <c r="C692" s="339" t="s">
        <v>348</v>
      </c>
    </row>
    <row r="693" spans="1:3" ht="12.75">
      <c r="A693" s="299">
        <v>692</v>
      </c>
      <c r="B693" s="339" t="s">
        <v>351</v>
      </c>
      <c r="C693" s="339" t="s">
        <v>351</v>
      </c>
    </row>
    <row r="694" spans="1:3" ht="12.75">
      <c r="A694" s="299">
        <v>693</v>
      </c>
      <c r="B694" s="339" t="s">
        <v>355</v>
      </c>
      <c r="C694" s="339" t="s">
        <v>355</v>
      </c>
    </row>
    <row r="695" spans="1:3" ht="12.75">
      <c r="A695" s="299">
        <v>694</v>
      </c>
      <c r="B695" s="339" t="s">
        <v>358</v>
      </c>
      <c r="C695" s="339" t="s">
        <v>358</v>
      </c>
    </row>
    <row r="696" spans="1:3" ht="12.75">
      <c r="A696" s="299">
        <v>695</v>
      </c>
      <c r="B696" s="339" t="s">
        <v>361</v>
      </c>
      <c r="C696" s="339" t="s">
        <v>361</v>
      </c>
    </row>
    <row r="697" spans="1:3" ht="12.75">
      <c r="A697" s="299">
        <v>696</v>
      </c>
      <c r="B697" s="339" t="s">
        <v>363</v>
      </c>
      <c r="C697" s="339" t="s">
        <v>363</v>
      </c>
    </row>
    <row r="698" spans="1:3" ht="12.75">
      <c r="A698" s="299">
        <v>697</v>
      </c>
      <c r="B698" s="339" t="s">
        <v>366</v>
      </c>
      <c r="C698" s="339" t="s">
        <v>366</v>
      </c>
    </row>
    <row r="699" spans="1:3" ht="12.75">
      <c r="A699" s="299">
        <v>698</v>
      </c>
      <c r="B699" s="340" t="s">
        <v>1242</v>
      </c>
      <c r="C699" s="340" t="s">
        <v>1242</v>
      </c>
    </row>
    <row r="700" spans="1:3" ht="12.75">
      <c r="A700" s="299">
        <v>699</v>
      </c>
      <c r="B700" s="339" t="s">
        <v>368</v>
      </c>
      <c r="C700" s="339" t="s">
        <v>368</v>
      </c>
    </row>
    <row r="701" spans="1:3" ht="12.75">
      <c r="A701" s="299">
        <v>700</v>
      </c>
      <c r="B701" s="339" t="s">
        <v>369</v>
      </c>
      <c r="C701" s="339" t="s">
        <v>369</v>
      </c>
    </row>
    <row r="702" spans="1:3" ht="12.75">
      <c r="A702" s="299">
        <v>701</v>
      </c>
      <c r="B702" s="339" t="s">
        <v>372</v>
      </c>
      <c r="C702" s="339" t="s">
        <v>372</v>
      </c>
    </row>
    <row r="703" spans="1:3" ht="12.75">
      <c r="A703" s="299">
        <v>702</v>
      </c>
      <c r="B703" s="339" t="s">
        <v>373</v>
      </c>
      <c r="C703" s="339" t="s">
        <v>373</v>
      </c>
    </row>
    <row r="704" spans="1:3" ht="12.75">
      <c r="A704" s="299">
        <v>703</v>
      </c>
      <c r="B704" s="339" t="s">
        <v>375</v>
      </c>
      <c r="C704" s="339" t="s">
        <v>375</v>
      </c>
    </row>
    <row r="705" spans="1:3" ht="12.75">
      <c r="A705" s="299">
        <v>704</v>
      </c>
      <c r="B705" s="339" t="s">
        <v>376</v>
      </c>
      <c r="C705" s="339" t="s">
        <v>376</v>
      </c>
    </row>
    <row r="706" spans="1:3" ht="12.75">
      <c r="A706" s="299">
        <v>705</v>
      </c>
      <c r="B706" s="339" t="s">
        <v>378</v>
      </c>
      <c r="C706" s="339" t="s">
        <v>378</v>
      </c>
    </row>
    <row r="707" spans="1:3" ht="12.75">
      <c r="A707" s="299">
        <v>706</v>
      </c>
      <c r="B707" s="339" t="s">
        <v>379</v>
      </c>
      <c r="C707" s="339" t="s">
        <v>379</v>
      </c>
    </row>
    <row r="708" spans="1:3" ht="12.75">
      <c r="A708" s="299">
        <v>707</v>
      </c>
      <c r="B708" s="339" t="s">
        <v>171</v>
      </c>
      <c r="C708" s="339" t="s">
        <v>171</v>
      </c>
    </row>
    <row r="709" spans="1:3" ht="12.75">
      <c r="A709" s="299">
        <v>708</v>
      </c>
      <c r="B709" s="339" t="s">
        <v>382</v>
      </c>
      <c r="C709" s="339" t="s">
        <v>382</v>
      </c>
    </row>
    <row r="710" spans="1:3" ht="12.75">
      <c r="A710" s="299" t="s">
        <v>1227</v>
      </c>
      <c r="B710" s="339" t="s">
        <v>384</v>
      </c>
      <c r="C710" s="339" t="s">
        <v>384</v>
      </c>
    </row>
    <row r="711" spans="1:3" ht="12.75">
      <c r="A711" s="299">
        <v>710</v>
      </c>
      <c r="B711" s="339" t="s">
        <v>386</v>
      </c>
      <c r="C711" s="339" t="s">
        <v>386</v>
      </c>
    </row>
    <row r="712" spans="1:3" ht="12.75">
      <c r="A712" s="299">
        <v>711</v>
      </c>
      <c r="B712" s="339" t="s">
        <v>388</v>
      </c>
      <c r="C712" s="339" t="s">
        <v>388</v>
      </c>
    </row>
    <row r="713" spans="1:3" ht="12.75">
      <c r="A713" s="299">
        <v>712</v>
      </c>
      <c r="B713" s="339" t="s">
        <v>390</v>
      </c>
      <c r="C713" s="339" t="s">
        <v>390</v>
      </c>
    </row>
    <row r="714" spans="1:3" ht="12.75">
      <c r="A714" s="299">
        <v>713</v>
      </c>
      <c r="B714" s="339" t="s">
        <v>393</v>
      </c>
      <c r="C714" s="339" t="s">
        <v>393</v>
      </c>
    </row>
    <row r="715" spans="1:3" ht="12.75">
      <c r="A715" s="299">
        <v>714</v>
      </c>
      <c r="B715" s="339" t="s">
        <v>395</v>
      </c>
      <c r="C715" s="339" t="s">
        <v>395</v>
      </c>
    </row>
    <row r="716" spans="1:3" ht="12.75">
      <c r="A716" s="299">
        <v>715</v>
      </c>
      <c r="B716" s="339" t="s">
        <v>397</v>
      </c>
      <c r="C716" s="339" t="s">
        <v>397</v>
      </c>
    </row>
    <row r="717" spans="1:3" ht="12.75">
      <c r="A717" s="299">
        <v>716</v>
      </c>
      <c r="B717" s="339" t="s">
        <v>399</v>
      </c>
      <c r="C717" s="339" t="s">
        <v>399</v>
      </c>
    </row>
    <row r="718" spans="1:3" ht="12.75">
      <c r="A718" s="299">
        <v>717</v>
      </c>
      <c r="B718" s="339" t="s">
        <v>401</v>
      </c>
      <c r="C718" s="339" t="s">
        <v>401</v>
      </c>
    </row>
    <row r="719" spans="1:3" ht="12.75">
      <c r="A719" s="299">
        <v>718</v>
      </c>
      <c r="B719" s="339" t="s">
        <v>403</v>
      </c>
      <c r="C719" s="339" t="s">
        <v>403</v>
      </c>
    </row>
    <row r="720" spans="1:3" ht="12.75">
      <c r="A720" s="299">
        <v>719</v>
      </c>
      <c r="B720" s="339" t="s">
        <v>406</v>
      </c>
      <c r="C720" s="339" t="s">
        <v>406</v>
      </c>
    </row>
    <row r="721" spans="1:3" ht="12.75">
      <c r="A721" s="299">
        <v>720</v>
      </c>
      <c r="B721" s="339" t="s">
        <v>409</v>
      </c>
      <c r="C721" s="339" t="s">
        <v>409</v>
      </c>
    </row>
    <row r="722" spans="1:3" ht="12.75">
      <c r="A722" s="299">
        <v>721</v>
      </c>
      <c r="B722" s="339" t="s">
        <v>411</v>
      </c>
      <c r="C722" s="339" t="s">
        <v>411</v>
      </c>
    </row>
    <row r="723" spans="1:3" ht="26.25">
      <c r="A723" s="299">
        <v>722</v>
      </c>
      <c r="B723" s="339" t="s">
        <v>413</v>
      </c>
      <c r="C723" s="339" t="s">
        <v>413</v>
      </c>
    </row>
    <row r="724" spans="1:3" ht="12.75">
      <c r="A724" s="299">
        <v>723</v>
      </c>
      <c r="B724" s="339" t="s">
        <v>415</v>
      </c>
      <c r="C724" s="339" t="s">
        <v>415</v>
      </c>
    </row>
    <row r="725" spans="1:3" ht="12.75">
      <c r="A725" s="299">
        <v>724</v>
      </c>
      <c r="B725" s="339" t="s">
        <v>417</v>
      </c>
      <c r="C725" s="339" t="s">
        <v>417</v>
      </c>
    </row>
    <row r="726" spans="1:3" ht="12.75">
      <c r="A726" s="299">
        <v>725</v>
      </c>
      <c r="B726" s="339" t="s">
        <v>418</v>
      </c>
      <c r="C726" s="339" t="s">
        <v>418</v>
      </c>
    </row>
    <row r="727" spans="1:3" ht="12.75">
      <c r="A727" s="299">
        <v>726</v>
      </c>
      <c r="B727" s="339" t="s">
        <v>420</v>
      </c>
      <c r="C727" s="339" t="s">
        <v>420</v>
      </c>
    </row>
    <row r="728" spans="1:3" ht="12.75">
      <c r="A728" s="299">
        <v>727</v>
      </c>
      <c r="B728" s="339" t="s">
        <v>422</v>
      </c>
      <c r="C728" s="339" t="s">
        <v>422</v>
      </c>
    </row>
    <row r="729" spans="1:3" ht="12.75">
      <c r="A729" s="299">
        <v>728</v>
      </c>
      <c r="B729" s="339" t="s">
        <v>424</v>
      </c>
      <c r="C729" s="339" t="s">
        <v>424</v>
      </c>
    </row>
    <row r="730" spans="1:3" ht="12.75">
      <c r="A730" s="299">
        <v>729</v>
      </c>
      <c r="B730" s="339" t="s">
        <v>426</v>
      </c>
      <c r="C730" s="339" t="s">
        <v>426</v>
      </c>
    </row>
    <row r="731" spans="1:3" ht="12.75">
      <c r="A731" s="299">
        <v>730</v>
      </c>
      <c r="B731" s="339" t="s">
        <v>427</v>
      </c>
      <c r="C731" s="339" t="s">
        <v>427</v>
      </c>
    </row>
    <row r="732" spans="1:3" ht="12.75">
      <c r="A732" s="299" t="s">
        <v>1227</v>
      </c>
      <c r="B732" s="339" t="s">
        <v>429</v>
      </c>
      <c r="C732" s="339" t="s">
        <v>429</v>
      </c>
    </row>
    <row r="733" spans="1:3" ht="12.75">
      <c r="A733" s="299">
        <v>732</v>
      </c>
      <c r="B733" s="339" t="s">
        <v>431</v>
      </c>
      <c r="C733" s="339" t="s">
        <v>431</v>
      </c>
    </row>
    <row r="734" spans="1:3" ht="12.75">
      <c r="A734" s="299">
        <v>733</v>
      </c>
      <c r="B734" s="339" t="s">
        <v>433</v>
      </c>
      <c r="C734" s="339" t="s">
        <v>433</v>
      </c>
    </row>
    <row r="735" spans="1:3" ht="12.75">
      <c r="A735" s="299">
        <v>734</v>
      </c>
      <c r="B735" s="339" t="s">
        <v>434</v>
      </c>
      <c r="C735" s="339" t="s">
        <v>434</v>
      </c>
    </row>
    <row r="736" spans="1:3" ht="12.75">
      <c r="A736" s="299">
        <v>735</v>
      </c>
      <c r="B736" s="339" t="s">
        <v>436</v>
      </c>
      <c r="C736" s="339" t="s">
        <v>436</v>
      </c>
    </row>
    <row r="737" spans="1:3" ht="12.75">
      <c r="A737" s="299">
        <v>736</v>
      </c>
      <c r="B737" s="339" t="s">
        <v>437</v>
      </c>
      <c r="C737" s="339" t="s">
        <v>437</v>
      </c>
    </row>
    <row r="738" spans="1:3" ht="12.75">
      <c r="A738" s="299">
        <v>737</v>
      </c>
      <c r="B738" s="339" t="s">
        <v>439</v>
      </c>
      <c r="C738" s="339" t="s">
        <v>439</v>
      </c>
    </row>
    <row r="739" spans="1:3" ht="12.75">
      <c r="A739" s="299">
        <v>738</v>
      </c>
      <c r="B739" s="339" t="s">
        <v>441</v>
      </c>
      <c r="C739" s="339" t="s">
        <v>441</v>
      </c>
    </row>
    <row r="740" spans="1:3" ht="12.75">
      <c r="A740" s="299">
        <v>739</v>
      </c>
      <c r="B740" s="339" t="s">
        <v>443</v>
      </c>
      <c r="C740" s="339" t="s">
        <v>443</v>
      </c>
    </row>
    <row r="741" spans="1:3" ht="12.75">
      <c r="A741" s="299">
        <v>740</v>
      </c>
      <c r="B741" s="339" t="s">
        <v>445</v>
      </c>
      <c r="C741" s="339" t="s">
        <v>445</v>
      </c>
    </row>
    <row r="742" spans="1:3" ht="12.75">
      <c r="A742" s="299">
        <v>741</v>
      </c>
      <c r="B742" s="339" t="s">
        <v>447</v>
      </c>
      <c r="C742" s="339" t="s">
        <v>447</v>
      </c>
    </row>
    <row r="743" spans="1:3" ht="12.75">
      <c r="A743" s="299">
        <v>742</v>
      </c>
      <c r="B743" s="339" t="s">
        <v>449</v>
      </c>
      <c r="C743" s="339" t="s">
        <v>449</v>
      </c>
    </row>
    <row r="744" spans="1:3" ht="12.75">
      <c r="A744" s="299">
        <v>743</v>
      </c>
      <c r="B744" s="339" t="s">
        <v>451</v>
      </c>
      <c r="C744" s="339" t="s">
        <v>451</v>
      </c>
    </row>
    <row r="745" spans="1:3" ht="12.75">
      <c r="A745" s="299">
        <v>744</v>
      </c>
      <c r="B745" s="339" t="s">
        <v>453</v>
      </c>
      <c r="C745" s="339" t="s">
        <v>453</v>
      </c>
    </row>
    <row r="746" spans="1:3" ht="12.75">
      <c r="A746" s="299">
        <v>745</v>
      </c>
      <c r="B746" s="339" t="s">
        <v>455</v>
      </c>
      <c r="C746" s="339" t="s">
        <v>455</v>
      </c>
    </row>
    <row r="747" spans="1:3" ht="12.75">
      <c r="A747" s="299">
        <v>746</v>
      </c>
      <c r="B747" s="339" t="s">
        <v>457</v>
      </c>
      <c r="C747" s="339" t="s">
        <v>457</v>
      </c>
    </row>
    <row r="748" spans="1:3" ht="12.75">
      <c r="A748" s="299">
        <v>747</v>
      </c>
      <c r="B748" s="339" t="s">
        <v>459</v>
      </c>
      <c r="C748" s="339" t="s">
        <v>459</v>
      </c>
    </row>
    <row r="749" spans="1:3" ht="12.75">
      <c r="A749" s="299">
        <v>748</v>
      </c>
      <c r="B749" s="465" t="s">
        <v>1457</v>
      </c>
      <c r="C749" s="339" t="s">
        <v>461</v>
      </c>
    </row>
    <row r="750" spans="1:3" ht="12.75">
      <c r="A750" s="299">
        <v>749</v>
      </c>
      <c r="B750" s="339" t="s">
        <v>462</v>
      </c>
      <c r="C750" s="339" t="s">
        <v>462</v>
      </c>
    </row>
    <row r="751" spans="1:3" ht="12.75">
      <c r="A751" s="299">
        <v>750</v>
      </c>
      <c r="B751" s="339" t="s">
        <v>464</v>
      </c>
      <c r="C751" s="339" t="s">
        <v>464</v>
      </c>
    </row>
    <row r="752" spans="1:3" ht="12.75">
      <c r="A752" s="299">
        <v>751</v>
      </c>
      <c r="B752" s="339" t="s">
        <v>466</v>
      </c>
      <c r="C752" s="339" t="s">
        <v>466</v>
      </c>
    </row>
    <row r="753" spans="1:3" ht="12.75">
      <c r="A753" s="299">
        <v>752</v>
      </c>
      <c r="B753" s="339" t="s">
        <v>468</v>
      </c>
      <c r="C753" s="339" t="s">
        <v>468</v>
      </c>
    </row>
    <row r="754" spans="1:3" ht="12.75">
      <c r="A754" s="299">
        <v>753</v>
      </c>
      <c r="B754" s="339" t="s">
        <v>470</v>
      </c>
      <c r="C754" s="339" t="s">
        <v>470</v>
      </c>
    </row>
    <row r="755" spans="1:3" ht="12.75">
      <c r="A755" s="299">
        <v>754</v>
      </c>
      <c r="B755" s="339" t="s">
        <v>472</v>
      </c>
      <c r="C755" s="339" t="s">
        <v>472</v>
      </c>
    </row>
    <row r="756" spans="1:3" ht="12.75">
      <c r="A756" s="299">
        <v>755</v>
      </c>
      <c r="B756" s="339" t="s">
        <v>474</v>
      </c>
      <c r="C756" s="339" t="s">
        <v>474</v>
      </c>
    </row>
    <row r="757" spans="1:3" ht="12.75">
      <c r="A757" s="299">
        <v>756</v>
      </c>
      <c r="B757" s="339" t="s">
        <v>476</v>
      </c>
      <c r="C757" s="339" t="s">
        <v>476</v>
      </c>
    </row>
    <row r="758" spans="1:3" ht="12.75">
      <c r="A758" s="299">
        <v>757</v>
      </c>
      <c r="B758" s="339" t="s">
        <v>478</v>
      </c>
      <c r="C758" s="339" t="s">
        <v>478</v>
      </c>
    </row>
    <row r="759" spans="1:3" ht="12.75">
      <c r="A759" s="299">
        <v>758</v>
      </c>
      <c r="B759" s="339" t="s">
        <v>480</v>
      </c>
      <c r="C759" s="339" t="s">
        <v>480</v>
      </c>
    </row>
    <row r="760" spans="1:3" ht="12.75">
      <c r="A760" s="299">
        <v>759</v>
      </c>
      <c r="B760" s="339" t="s">
        <v>481</v>
      </c>
      <c r="C760" s="339" t="s">
        <v>481</v>
      </c>
    </row>
    <row r="761" spans="1:3" ht="12.75">
      <c r="A761" s="299">
        <v>760</v>
      </c>
      <c r="B761" s="339" t="s">
        <v>482</v>
      </c>
      <c r="C761" s="339" t="s">
        <v>482</v>
      </c>
    </row>
    <row r="762" spans="1:3" ht="12.75">
      <c r="A762" s="299">
        <v>761</v>
      </c>
      <c r="B762" s="339" t="s">
        <v>483</v>
      </c>
      <c r="C762" s="339" t="s">
        <v>483</v>
      </c>
    </row>
    <row r="763" spans="1:3" ht="12.75">
      <c r="A763" s="299">
        <v>762</v>
      </c>
      <c r="B763" s="339" t="s">
        <v>484</v>
      </c>
      <c r="C763" s="339" t="s">
        <v>484</v>
      </c>
    </row>
    <row r="764" spans="1:3" ht="12.75">
      <c r="A764" s="299">
        <v>763</v>
      </c>
      <c r="B764" s="339" t="s">
        <v>485</v>
      </c>
      <c r="C764" s="339" t="s">
        <v>485</v>
      </c>
    </row>
    <row r="765" spans="1:3" ht="12.75">
      <c r="A765" s="299">
        <v>764</v>
      </c>
      <c r="B765" s="339" t="s">
        <v>487</v>
      </c>
      <c r="C765" s="339" t="s">
        <v>487</v>
      </c>
    </row>
    <row r="766" spans="1:3" ht="12.75">
      <c r="A766" s="299">
        <v>765</v>
      </c>
      <c r="B766" s="339" t="s">
        <v>489</v>
      </c>
      <c r="C766" s="339" t="s">
        <v>489</v>
      </c>
    </row>
    <row r="767" spans="1:3" ht="12.75">
      <c r="A767" s="299">
        <v>766</v>
      </c>
      <c r="B767" s="339" t="s">
        <v>491</v>
      </c>
      <c r="C767" s="339" t="s">
        <v>491</v>
      </c>
    </row>
    <row r="768" spans="1:3" ht="12.75">
      <c r="A768" s="299">
        <v>767</v>
      </c>
      <c r="B768" s="339" t="s">
        <v>493</v>
      </c>
      <c r="C768" s="339" t="s">
        <v>493</v>
      </c>
    </row>
    <row r="769" spans="1:3" ht="12.75">
      <c r="A769" s="299">
        <v>768</v>
      </c>
      <c r="B769" s="339" t="s">
        <v>495</v>
      </c>
      <c r="C769" s="339" t="s">
        <v>495</v>
      </c>
    </row>
    <row r="770" spans="1:3" ht="12.75">
      <c r="A770" s="299">
        <v>769</v>
      </c>
      <c r="B770" s="340" t="s">
        <v>1236</v>
      </c>
      <c r="C770" s="340" t="s">
        <v>1236</v>
      </c>
    </row>
    <row r="771" spans="1:3" ht="12.75">
      <c r="A771" s="299">
        <v>770</v>
      </c>
      <c r="B771" s="339" t="s">
        <v>498</v>
      </c>
      <c r="C771" s="339" t="s">
        <v>498</v>
      </c>
    </row>
    <row r="772" spans="1:3" ht="12.75">
      <c r="A772" s="299">
        <v>771</v>
      </c>
      <c r="B772" s="339" t="s">
        <v>500</v>
      </c>
      <c r="C772" s="339" t="s">
        <v>500</v>
      </c>
    </row>
    <row r="773" spans="1:3" ht="12.75">
      <c r="A773" s="299">
        <v>772</v>
      </c>
      <c r="B773" s="339" t="s">
        <v>501</v>
      </c>
      <c r="C773" s="339" t="s">
        <v>501</v>
      </c>
    </row>
    <row r="774" spans="1:3" ht="12.75">
      <c r="A774" s="299">
        <v>773</v>
      </c>
      <c r="B774" s="339" t="s">
        <v>503</v>
      </c>
      <c r="C774" s="339" t="s">
        <v>503</v>
      </c>
    </row>
    <row r="775" spans="1:3" ht="12.75">
      <c r="A775" s="299">
        <v>774</v>
      </c>
      <c r="B775" s="339" t="s">
        <v>504</v>
      </c>
      <c r="C775" s="339" t="s">
        <v>504</v>
      </c>
    </row>
    <row r="776" spans="1:3" ht="12.75">
      <c r="A776" s="299">
        <v>775</v>
      </c>
      <c r="B776" s="339" t="s">
        <v>506</v>
      </c>
      <c r="C776" s="339" t="s">
        <v>506</v>
      </c>
    </row>
    <row r="777" spans="1:3" ht="12.75">
      <c r="A777" s="299">
        <v>776</v>
      </c>
      <c r="B777" s="339" t="s">
        <v>32</v>
      </c>
      <c r="C777" s="339" t="s">
        <v>32</v>
      </c>
    </row>
    <row r="778" spans="1:3" ht="12.75">
      <c r="A778" s="299">
        <v>777</v>
      </c>
      <c r="B778" s="339" t="s">
        <v>508</v>
      </c>
      <c r="C778" s="339" t="s">
        <v>508</v>
      </c>
    </row>
    <row r="779" spans="1:3" ht="12.75">
      <c r="A779" s="299">
        <v>778</v>
      </c>
      <c r="B779" s="339" t="s">
        <v>509</v>
      </c>
      <c r="C779" s="339" t="s">
        <v>509</v>
      </c>
    </row>
    <row r="780" spans="1:3" ht="12.75">
      <c r="A780" s="299">
        <v>779</v>
      </c>
      <c r="B780" s="339" t="s">
        <v>510</v>
      </c>
      <c r="C780" s="339" t="s">
        <v>510</v>
      </c>
    </row>
    <row r="781" spans="1:3" ht="12.75">
      <c r="A781" s="299">
        <v>780</v>
      </c>
      <c r="B781" s="339" t="s">
        <v>513</v>
      </c>
      <c r="C781" s="339" t="s">
        <v>513</v>
      </c>
    </row>
    <row r="782" spans="1:3" ht="12.75">
      <c r="A782" s="299">
        <v>781</v>
      </c>
      <c r="B782" s="339" t="s">
        <v>515</v>
      </c>
      <c r="C782" s="339" t="s">
        <v>515</v>
      </c>
    </row>
    <row r="783" spans="1:3" ht="12.75">
      <c r="A783" s="299">
        <v>782</v>
      </c>
      <c r="B783" s="339" t="s">
        <v>517</v>
      </c>
      <c r="C783" s="339" t="s">
        <v>517</v>
      </c>
    </row>
    <row r="784" spans="1:3" ht="12.75">
      <c r="A784" s="299">
        <v>783</v>
      </c>
      <c r="B784" s="339" t="s">
        <v>519</v>
      </c>
      <c r="C784" s="339" t="s">
        <v>519</v>
      </c>
    </row>
    <row r="785" spans="1:3" ht="48.75">
      <c r="A785" s="299" t="s">
        <v>1227</v>
      </c>
      <c r="B785" s="309" t="s">
        <v>958</v>
      </c>
      <c r="C785" s="309" t="s">
        <v>958</v>
      </c>
    </row>
    <row r="786" spans="1:3" ht="12.75">
      <c r="A786" s="299" t="s">
        <v>1227</v>
      </c>
      <c r="B786" s="369" t="s">
        <v>959</v>
      </c>
      <c r="C786" s="369" t="s">
        <v>959</v>
      </c>
    </row>
    <row r="787" spans="1:3" ht="12.75">
      <c r="A787" s="299" t="s">
        <v>1227</v>
      </c>
      <c r="B787" s="369" t="s">
        <v>960</v>
      </c>
      <c r="C787" s="369" t="s">
        <v>960</v>
      </c>
    </row>
    <row r="788" spans="1:3" ht="12.75">
      <c r="A788" s="299" t="s">
        <v>1227</v>
      </c>
      <c r="B788" s="369" t="s">
        <v>961</v>
      </c>
      <c r="C788" s="369" t="s">
        <v>961</v>
      </c>
    </row>
    <row r="789" spans="1:3" ht="30">
      <c r="A789" s="299" t="s">
        <v>1227</v>
      </c>
      <c r="B789" s="345" t="s">
        <v>962</v>
      </c>
      <c r="C789" s="345" t="s">
        <v>962</v>
      </c>
    </row>
    <row r="790" spans="1:3" ht="20.25">
      <c r="A790" s="299" t="s">
        <v>1227</v>
      </c>
      <c r="B790" s="278" t="s">
        <v>963</v>
      </c>
      <c r="C790" s="278" t="s">
        <v>963</v>
      </c>
    </row>
    <row r="791" spans="1:3" ht="12.75">
      <c r="A791" s="299" t="s">
        <v>1227</v>
      </c>
      <c r="B791" s="278" t="s">
        <v>964</v>
      </c>
      <c r="C791" s="278" t="s">
        <v>964</v>
      </c>
    </row>
    <row r="792" spans="1:3" ht="12.75">
      <c r="A792" s="299" t="s">
        <v>1227</v>
      </c>
      <c r="B792" s="278" t="s">
        <v>965</v>
      </c>
      <c r="C792" s="278" t="s">
        <v>965</v>
      </c>
    </row>
    <row r="793" spans="1:3" ht="12.75">
      <c r="A793" s="299" t="s">
        <v>1227</v>
      </c>
      <c r="B793" s="278" t="s">
        <v>966</v>
      </c>
      <c r="C793" s="278" t="s">
        <v>966</v>
      </c>
    </row>
    <row r="794" spans="1:3" ht="12.75">
      <c r="A794" s="299" t="s">
        <v>1227</v>
      </c>
      <c r="B794" s="307" t="s">
        <v>967</v>
      </c>
      <c r="C794" s="307" t="s">
        <v>967</v>
      </c>
    </row>
    <row r="795" spans="1:3" ht="17.25">
      <c r="A795" s="299" t="s">
        <v>1227</v>
      </c>
      <c r="B795" s="266" t="s">
        <v>968</v>
      </c>
      <c r="C795" s="266" t="s">
        <v>968</v>
      </c>
    </row>
    <row r="796" spans="1:3" ht="12.75">
      <c r="A796" s="299" t="s">
        <v>1227</v>
      </c>
      <c r="B796" s="259" t="s">
        <v>969</v>
      </c>
      <c r="C796" s="259" t="s">
        <v>969</v>
      </c>
    </row>
    <row r="797" spans="1:3" ht="20.25">
      <c r="A797" s="299" t="s">
        <v>1227</v>
      </c>
      <c r="B797" s="275" t="s">
        <v>970</v>
      </c>
      <c r="C797" s="275" t="s">
        <v>970</v>
      </c>
    </row>
    <row r="798" spans="1:3" ht="26.25">
      <c r="A798" s="299" t="s">
        <v>1227</v>
      </c>
      <c r="B798" s="346" t="s">
        <v>971</v>
      </c>
      <c r="C798" s="346" t="s">
        <v>971</v>
      </c>
    </row>
    <row r="799" spans="1:3" ht="20.25">
      <c r="A799" s="299" t="s">
        <v>1227</v>
      </c>
      <c r="B799" s="275" t="s">
        <v>972</v>
      </c>
      <c r="C799" s="275" t="s">
        <v>972</v>
      </c>
    </row>
    <row r="800" spans="1:3" ht="26.25">
      <c r="A800" s="299" t="s">
        <v>1227</v>
      </c>
      <c r="B800" s="259" t="s">
        <v>973</v>
      </c>
      <c r="C800" s="259" t="s">
        <v>973</v>
      </c>
    </row>
    <row r="801" spans="1:3" ht="26.25">
      <c r="A801" s="299" t="s">
        <v>1227</v>
      </c>
      <c r="B801" s="259" t="s">
        <v>974</v>
      </c>
      <c r="C801" s="259" t="s">
        <v>974</v>
      </c>
    </row>
    <row r="802" spans="1:3" ht="15">
      <c r="A802" s="299" t="s">
        <v>1227</v>
      </c>
      <c r="B802" s="303" t="s">
        <v>975</v>
      </c>
      <c r="C802" s="303" t="s">
        <v>975</v>
      </c>
    </row>
    <row r="803" spans="1:3" ht="12.75">
      <c r="A803" s="299" t="s">
        <v>1227</v>
      </c>
      <c r="B803" s="273" t="s">
        <v>976</v>
      </c>
      <c r="C803" s="273" t="s">
        <v>976</v>
      </c>
    </row>
    <row r="804" spans="1:3" ht="20.25">
      <c r="A804" s="299" t="s">
        <v>1227</v>
      </c>
      <c r="B804" s="275" t="s">
        <v>977</v>
      </c>
      <c r="C804" s="275" t="s">
        <v>977</v>
      </c>
    </row>
    <row r="805" spans="1:3" ht="12.75">
      <c r="A805" s="299" t="s">
        <v>1227</v>
      </c>
      <c r="B805" s="277" t="s">
        <v>978</v>
      </c>
      <c r="C805" s="277" t="s">
        <v>978</v>
      </c>
    </row>
    <row r="806" spans="1:3" ht="12.75">
      <c r="A806" s="299" t="s">
        <v>1227</v>
      </c>
      <c r="B806" s="277" t="s">
        <v>979</v>
      </c>
      <c r="C806" s="277" t="s">
        <v>979</v>
      </c>
    </row>
    <row r="807" spans="1:3" ht="26.25">
      <c r="A807" s="299" t="s">
        <v>1227</v>
      </c>
      <c r="B807" s="273" t="s">
        <v>980</v>
      </c>
      <c r="C807" s="273" t="s">
        <v>980</v>
      </c>
    </row>
    <row r="808" spans="1:3" ht="12.75">
      <c r="A808" s="299" t="s">
        <v>1227</v>
      </c>
      <c r="B808" s="197" t="s">
        <v>981</v>
      </c>
      <c r="C808" s="197" t="s">
        <v>981</v>
      </c>
    </row>
    <row r="809" spans="1:3" ht="26.25">
      <c r="A809" s="299" t="s">
        <v>1227</v>
      </c>
      <c r="B809" s="3" t="s">
        <v>982</v>
      </c>
      <c r="C809" s="3" t="s">
        <v>982</v>
      </c>
    </row>
    <row r="810" spans="1:3" ht="15">
      <c r="A810" s="299" t="s">
        <v>1227</v>
      </c>
      <c r="B810" s="303" t="s">
        <v>983</v>
      </c>
      <c r="C810" s="303" t="s">
        <v>983</v>
      </c>
    </row>
    <row r="811" spans="1:3" ht="12.75">
      <c r="A811" s="299" t="s">
        <v>1227</v>
      </c>
      <c r="B811" s="273" t="s">
        <v>984</v>
      </c>
      <c r="C811" s="273" t="s">
        <v>984</v>
      </c>
    </row>
    <row r="812" spans="1:3" ht="20.25">
      <c r="A812" s="299" t="s">
        <v>1227</v>
      </c>
      <c r="B812" s="275" t="s">
        <v>985</v>
      </c>
      <c r="C812" s="275" t="s">
        <v>985</v>
      </c>
    </row>
    <row r="813" spans="1:3" ht="26.25">
      <c r="A813" s="299" t="s">
        <v>1227</v>
      </c>
      <c r="B813" s="347" t="s">
        <v>986</v>
      </c>
      <c r="C813" s="347" t="s">
        <v>986</v>
      </c>
    </row>
    <row r="814" spans="1:3" ht="12.75">
      <c r="A814" s="299" t="s">
        <v>1227</v>
      </c>
      <c r="B814" s="347" t="s">
        <v>987</v>
      </c>
      <c r="C814" s="347" t="s">
        <v>987</v>
      </c>
    </row>
    <row r="815" spans="1:3" ht="26.25">
      <c r="A815" s="299" t="s">
        <v>1227</v>
      </c>
      <c r="B815" s="273" t="s">
        <v>988</v>
      </c>
      <c r="C815" s="273" t="s">
        <v>988</v>
      </c>
    </row>
    <row r="816" spans="1:3" ht="26.25">
      <c r="A816" s="299" t="s">
        <v>1227</v>
      </c>
      <c r="B816" s="3" t="s">
        <v>989</v>
      </c>
      <c r="C816" s="3" t="s">
        <v>989</v>
      </c>
    </row>
    <row r="817" spans="1:3" ht="12.75">
      <c r="A817" s="299" t="s">
        <v>1227</v>
      </c>
      <c r="B817" s="369" t="s">
        <v>990</v>
      </c>
      <c r="C817" s="369" t="s">
        <v>990</v>
      </c>
    </row>
    <row r="818" spans="1:3" ht="12.75">
      <c r="A818" s="299" t="s">
        <v>1227</v>
      </c>
      <c r="B818" s="348" t="s">
        <v>991</v>
      </c>
      <c r="C818" s="348" t="s">
        <v>991</v>
      </c>
    </row>
    <row r="819" spans="1:3" ht="12.75">
      <c r="A819" s="299" t="s">
        <v>1227</v>
      </c>
      <c r="B819" s="348" t="s">
        <v>992</v>
      </c>
      <c r="C819" s="348" t="s">
        <v>992</v>
      </c>
    </row>
    <row r="820" spans="1:3" ht="12.75">
      <c r="A820" s="299" t="s">
        <v>1227</v>
      </c>
      <c r="B820" s="349" t="s">
        <v>993</v>
      </c>
      <c r="C820" s="349" t="s">
        <v>993</v>
      </c>
    </row>
    <row r="821" spans="1:3" ht="12.75">
      <c r="A821" s="299" t="s">
        <v>1227</v>
      </c>
      <c r="B821" s="349" t="s">
        <v>994</v>
      </c>
      <c r="C821" s="349" t="s">
        <v>994</v>
      </c>
    </row>
    <row r="822" spans="1:3" ht="26.25">
      <c r="A822" s="299" t="s">
        <v>1227</v>
      </c>
      <c r="B822" s="350" t="s">
        <v>995</v>
      </c>
      <c r="C822" s="350" t="s">
        <v>995</v>
      </c>
    </row>
    <row r="823" spans="1:3" ht="40.5">
      <c r="A823" s="299">
        <v>822</v>
      </c>
      <c r="B823" s="197" t="s">
        <v>1645</v>
      </c>
      <c r="C823" s="197" t="s">
        <v>931</v>
      </c>
    </row>
    <row r="824" spans="1:3" ht="14.25">
      <c r="A824" s="299">
        <v>823</v>
      </c>
      <c r="B824" s="437" t="s">
        <v>951</v>
      </c>
      <c r="C824" s="437" t="s">
        <v>951</v>
      </c>
    </row>
    <row r="825" spans="1:3" ht="14.25">
      <c r="A825" s="299">
        <v>824</v>
      </c>
      <c r="B825" s="437" t="s">
        <v>957</v>
      </c>
      <c r="C825" s="437" t="s">
        <v>957</v>
      </c>
    </row>
    <row r="826" spans="1:3" ht="14.25">
      <c r="A826" s="299">
        <v>825</v>
      </c>
      <c r="B826" s="437" t="s">
        <v>952</v>
      </c>
      <c r="C826" s="437" t="s">
        <v>952</v>
      </c>
    </row>
    <row r="827" spans="1:3" ht="14.25">
      <c r="A827" s="299">
        <v>826</v>
      </c>
      <c r="B827" s="437" t="s">
        <v>953</v>
      </c>
      <c r="C827" s="437" t="s">
        <v>953</v>
      </c>
    </row>
    <row r="828" spans="1:3" ht="14.25">
      <c r="A828" s="299">
        <v>827</v>
      </c>
      <c r="B828" s="437" t="s">
        <v>954</v>
      </c>
      <c r="C828" s="437" t="s">
        <v>954</v>
      </c>
    </row>
    <row r="829" spans="1:3" ht="14.25">
      <c r="A829" s="299">
        <v>828</v>
      </c>
      <c r="B829" s="437" t="s">
        <v>955</v>
      </c>
      <c r="C829" s="437" t="s">
        <v>955</v>
      </c>
    </row>
    <row r="830" spans="1:3" ht="14.25">
      <c r="A830" s="299">
        <v>829</v>
      </c>
      <c r="B830" s="437" t="s">
        <v>956</v>
      </c>
      <c r="C830" s="437" t="s">
        <v>956</v>
      </c>
    </row>
    <row r="831" spans="1:3" ht="12.75">
      <c r="A831" s="299">
        <v>830</v>
      </c>
      <c r="B831" s="438" t="s">
        <v>932</v>
      </c>
      <c r="C831" s="438" t="s">
        <v>932</v>
      </c>
    </row>
    <row r="832" spans="1:3" ht="12.75">
      <c r="A832" s="299">
        <v>831</v>
      </c>
      <c r="B832" s="285" t="s">
        <v>1324</v>
      </c>
      <c r="C832" s="285" t="s">
        <v>996</v>
      </c>
    </row>
    <row r="833" spans="1:3" ht="34.5">
      <c r="A833" s="299" t="s">
        <v>1227</v>
      </c>
      <c r="B833" s="439" t="s">
        <v>997</v>
      </c>
      <c r="C833" s="439" t="s">
        <v>997</v>
      </c>
    </row>
    <row r="834" spans="1:3" ht="40.5">
      <c r="A834" s="299" t="s">
        <v>1227</v>
      </c>
      <c r="B834" s="90" t="s">
        <v>998</v>
      </c>
      <c r="C834" s="90" t="s">
        <v>998</v>
      </c>
    </row>
    <row r="835" spans="1:3" ht="39">
      <c r="A835" s="299" t="s">
        <v>1227</v>
      </c>
      <c r="B835" s="3" t="s">
        <v>999</v>
      </c>
      <c r="C835" s="3" t="s">
        <v>999</v>
      </c>
    </row>
    <row r="836" spans="1:3" ht="20.25">
      <c r="A836" s="299" t="s">
        <v>1227</v>
      </c>
      <c r="B836" s="292" t="s">
        <v>1000</v>
      </c>
      <c r="C836" s="292" t="s">
        <v>1000</v>
      </c>
    </row>
    <row r="837" spans="1:3" ht="26.25">
      <c r="A837" s="299" t="s">
        <v>1227</v>
      </c>
      <c r="B837" s="3" t="s">
        <v>1001</v>
      </c>
      <c r="C837" s="3" t="s">
        <v>1001</v>
      </c>
    </row>
    <row r="838" spans="1:3" ht="20.25">
      <c r="A838" s="299">
        <v>837</v>
      </c>
      <c r="B838" s="353" t="s">
        <v>1756</v>
      </c>
      <c r="C838" s="353" t="s">
        <v>1004</v>
      </c>
    </row>
    <row r="839" spans="1:3" ht="45">
      <c r="A839" s="299" t="s">
        <v>1227</v>
      </c>
      <c r="B839" s="283" t="s">
        <v>1006</v>
      </c>
      <c r="C839" s="283" t="s">
        <v>1006</v>
      </c>
    </row>
    <row r="840" spans="1:3" s="440" customFormat="1" ht="24">
      <c r="A840" s="299"/>
      <c r="B840" s="426" t="s">
        <v>1228</v>
      </c>
      <c r="C840" s="426" t="s">
        <v>1228</v>
      </c>
    </row>
    <row r="841" spans="1:3" ht="73.5">
      <c r="A841" s="299">
        <v>1000</v>
      </c>
      <c r="B841" s="309" t="s">
        <v>1257</v>
      </c>
      <c r="C841" s="309" t="s">
        <v>1016</v>
      </c>
    </row>
    <row r="842" spans="1:3" ht="12.75">
      <c r="A842" s="299">
        <v>1001</v>
      </c>
      <c r="B842" s="422" t="s">
        <v>1565</v>
      </c>
      <c r="C842" s="422" t="s">
        <v>1053</v>
      </c>
    </row>
    <row r="843" spans="1:3" ht="12.75">
      <c r="A843" s="299" t="s">
        <v>1227</v>
      </c>
      <c r="B843" s="422" t="s">
        <v>1265</v>
      </c>
      <c r="C843" s="422" t="s">
        <v>1153</v>
      </c>
    </row>
    <row r="844" spans="1:3" ht="12.75">
      <c r="A844" s="299">
        <v>1003</v>
      </c>
      <c r="B844" s="422" t="s">
        <v>1266</v>
      </c>
      <c r="C844" s="422" t="s">
        <v>1089</v>
      </c>
    </row>
    <row r="845" spans="1:3" ht="12.75">
      <c r="A845" s="299">
        <v>1004</v>
      </c>
      <c r="B845" s="422" t="s">
        <v>1267</v>
      </c>
      <c r="C845" s="422" t="s">
        <v>1100</v>
      </c>
    </row>
    <row r="846" spans="1:3" ht="12.75">
      <c r="A846" s="299">
        <v>1005</v>
      </c>
      <c r="B846" s="441" t="s">
        <v>1281</v>
      </c>
      <c r="C846" s="441" t="s">
        <v>1108</v>
      </c>
    </row>
    <row r="847" spans="1:3" ht="12.75">
      <c r="A847" s="299">
        <v>1006</v>
      </c>
      <c r="B847" s="67" t="s">
        <v>1295</v>
      </c>
      <c r="C847" s="67" t="s">
        <v>1185</v>
      </c>
    </row>
    <row r="848" spans="1:3" ht="52.5">
      <c r="A848" s="299">
        <v>1007</v>
      </c>
      <c r="B848" s="260" t="s">
        <v>1294</v>
      </c>
      <c r="C848" s="260" t="s">
        <v>1203</v>
      </c>
    </row>
    <row r="849" spans="1:3" ht="12.75">
      <c r="A849" s="299">
        <v>1008</v>
      </c>
      <c r="B849" s="285" t="s">
        <v>1296</v>
      </c>
      <c r="C849" s="285" t="s">
        <v>1204</v>
      </c>
    </row>
    <row r="850" spans="1:3" ht="12.75">
      <c r="A850" s="299">
        <v>1009</v>
      </c>
      <c r="B850" s="421" t="s">
        <v>1297</v>
      </c>
      <c r="C850" s="414" t="s">
        <v>1180</v>
      </c>
    </row>
    <row r="851" spans="1:3" ht="39">
      <c r="A851" s="299">
        <v>1010</v>
      </c>
      <c r="B851" s="285" t="s">
        <v>1298</v>
      </c>
      <c r="C851" s="285" t="s">
        <v>1205</v>
      </c>
    </row>
    <row r="852" spans="1:3" ht="12.75">
      <c r="A852" s="299" t="s">
        <v>1227</v>
      </c>
      <c r="B852" s="285" t="s">
        <v>1183</v>
      </c>
      <c r="C852" s="285" t="s">
        <v>1183</v>
      </c>
    </row>
    <row r="853" spans="1:3" ht="12.75">
      <c r="A853" s="299" t="s">
        <v>1227</v>
      </c>
      <c r="B853" s="413" t="s">
        <v>1182</v>
      </c>
      <c r="C853" s="413" t="s">
        <v>1182</v>
      </c>
    </row>
    <row r="854" spans="1:3" ht="12.75">
      <c r="A854" s="299">
        <v>1013</v>
      </c>
      <c r="B854" s="414" t="s">
        <v>1181</v>
      </c>
      <c r="C854" s="414" t="s">
        <v>1181</v>
      </c>
    </row>
    <row r="855" spans="1:3" ht="66">
      <c r="A855" s="299">
        <v>1014</v>
      </c>
      <c r="B855" s="285" t="s">
        <v>1302</v>
      </c>
      <c r="C855" s="285" t="s">
        <v>1221</v>
      </c>
    </row>
    <row r="856" spans="1:3" ht="52.5">
      <c r="A856" s="299">
        <v>1015</v>
      </c>
      <c r="B856" s="285" t="s">
        <v>1303</v>
      </c>
      <c r="C856" s="285" t="s">
        <v>1222</v>
      </c>
    </row>
    <row r="857" spans="1:3" ht="12.75">
      <c r="A857" s="299">
        <v>1016</v>
      </c>
      <c r="B857" s="414" t="s">
        <v>1223</v>
      </c>
      <c r="C857" s="414" t="s">
        <v>1223</v>
      </c>
    </row>
    <row r="858" spans="1:3" ht="12.75">
      <c r="A858" s="299">
        <v>1017</v>
      </c>
      <c r="B858" s="259" t="s">
        <v>1304</v>
      </c>
      <c r="C858" s="259" t="s">
        <v>1192</v>
      </c>
    </row>
    <row r="859" spans="1:3" ht="52.5">
      <c r="A859" s="299">
        <v>1018</v>
      </c>
      <c r="B859" s="285" t="s">
        <v>1305</v>
      </c>
      <c r="C859" s="285" t="s">
        <v>1206</v>
      </c>
    </row>
    <row r="860" spans="1:3" ht="39">
      <c r="A860" s="299">
        <v>1019</v>
      </c>
      <c r="B860" s="285" t="s">
        <v>1306</v>
      </c>
      <c r="C860" s="285" t="s">
        <v>1207</v>
      </c>
    </row>
    <row r="861" spans="1:3" ht="12.75">
      <c r="A861" s="299">
        <v>1020</v>
      </c>
      <c r="B861" s="285" t="s">
        <v>1307</v>
      </c>
      <c r="C861" s="285" t="s">
        <v>1208</v>
      </c>
    </row>
    <row r="862" spans="1:3" ht="12.75">
      <c r="A862" s="299">
        <v>1021</v>
      </c>
      <c r="B862" s="414" t="s">
        <v>1187</v>
      </c>
      <c r="C862" s="414" t="s">
        <v>1187</v>
      </c>
    </row>
    <row r="863" spans="1:3" ht="26.25">
      <c r="A863" s="299">
        <v>1022</v>
      </c>
      <c r="B863" s="285" t="s">
        <v>1309</v>
      </c>
      <c r="C863" s="285" t="s">
        <v>1209</v>
      </c>
    </row>
    <row r="864" spans="1:3" ht="12.75">
      <c r="A864" s="299">
        <v>1023</v>
      </c>
      <c r="B864" s="259" t="s">
        <v>1308</v>
      </c>
      <c r="C864" s="259" t="s">
        <v>1189</v>
      </c>
    </row>
    <row r="865" spans="1:3" ht="78.75">
      <c r="A865" s="299">
        <v>1024</v>
      </c>
      <c r="B865" s="285" t="s">
        <v>1310</v>
      </c>
      <c r="C865" s="285" t="s">
        <v>1210</v>
      </c>
    </row>
    <row r="866" spans="1:3" ht="52.5">
      <c r="A866" s="299">
        <v>1025</v>
      </c>
      <c r="B866" s="285" t="s">
        <v>1311</v>
      </c>
      <c r="C866" s="285" t="s">
        <v>1211</v>
      </c>
    </row>
    <row r="867" spans="1:3" ht="26.25">
      <c r="A867" s="299">
        <v>1026</v>
      </c>
      <c r="B867" s="285" t="s">
        <v>1312</v>
      </c>
      <c r="C867" s="285" t="s">
        <v>1212</v>
      </c>
    </row>
    <row r="868" spans="1:3" ht="26.25">
      <c r="A868" s="299">
        <v>1027</v>
      </c>
      <c r="B868" s="285" t="s">
        <v>1313</v>
      </c>
      <c r="C868" s="285" t="s">
        <v>1194</v>
      </c>
    </row>
    <row r="869" spans="1:3" ht="39">
      <c r="A869" s="299">
        <v>1028</v>
      </c>
      <c r="B869" s="285" t="s">
        <v>1314</v>
      </c>
      <c r="C869" s="285" t="s">
        <v>1213</v>
      </c>
    </row>
    <row r="870" spans="1:3" ht="39">
      <c r="A870" s="299">
        <v>1029</v>
      </c>
      <c r="B870" s="285" t="s">
        <v>1315</v>
      </c>
      <c r="C870" s="285" t="s">
        <v>1196</v>
      </c>
    </row>
    <row r="871" spans="1:3" ht="12.75">
      <c r="A871" s="299">
        <v>1030</v>
      </c>
      <c r="B871" s="414" t="s">
        <v>1032</v>
      </c>
      <c r="C871" s="414" t="s">
        <v>1032</v>
      </c>
    </row>
    <row r="872" spans="1:3" ht="78.75">
      <c r="A872" s="299">
        <v>1031</v>
      </c>
      <c r="B872" s="285" t="s">
        <v>1316</v>
      </c>
      <c r="C872" s="285" t="s">
        <v>1214</v>
      </c>
    </row>
    <row r="873" spans="1:3" ht="12.75">
      <c r="A873" s="299">
        <v>1032</v>
      </c>
      <c r="B873" s="259" t="s">
        <v>1317</v>
      </c>
      <c r="C873" s="259" t="s">
        <v>1215</v>
      </c>
    </row>
    <row r="874" spans="1:3" ht="26.25">
      <c r="A874" s="299">
        <v>1033</v>
      </c>
      <c r="B874" s="285" t="s">
        <v>1318</v>
      </c>
      <c r="C874" s="285" t="s">
        <v>1216</v>
      </c>
    </row>
    <row r="875" spans="1:3" ht="34.5">
      <c r="A875" s="299" t="s">
        <v>1227</v>
      </c>
      <c r="B875" s="439" t="s">
        <v>1231</v>
      </c>
      <c r="C875" s="439" t="s">
        <v>1231</v>
      </c>
    </row>
    <row r="876" spans="1:3" ht="12.75">
      <c r="A876" s="299">
        <v>1035</v>
      </c>
      <c r="B876" s="442" t="s">
        <v>1191</v>
      </c>
      <c r="C876" s="442" t="s">
        <v>1191</v>
      </c>
    </row>
    <row r="877" spans="1:3" ht="78.75">
      <c r="A877" s="299">
        <v>1036</v>
      </c>
      <c r="B877" s="260" t="s">
        <v>1328</v>
      </c>
      <c r="C877" s="260" t="s">
        <v>1197</v>
      </c>
    </row>
    <row r="878" spans="1:3" ht="26.25">
      <c r="A878" s="299" t="s">
        <v>1227</v>
      </c>
      <c r="B878" s="67" t="s">
        <v>1198</v>
      </c>
      <c r="C878" s="67" t="s">
        <v>1198</v>
      </c>
    </row>
    <row r="879" spans="1:3" ht="66">
      <c r="A879" s="299">
        <v>1038</v>
      </c>
      <c r="B879" s="67" t="s">
        <v>1330</v>
      </c>
      <c r="C879" s="67" t="s">
        <v>1217</v>
      </c>
    </row>
    <row r="880" spans="1:3" ht="39">
      <c r="A880" s="299">
        <v>1039</v>
      </c>
      <c r="B880" s="67" t="s">
        <v>1331</v>
      </c>
      <c r="C880" s="67" t="s">
        <v>1218</v>
      </c>
    </row>
    <row r="881" spans="1:3" ht="39">
      <c r="A881" s="299">
        <v>1040</v>
      </c>
      <c r="B881" s="454" t="s">
        <v>1353</v>
      </c>
      <c r="C881" s="262" t="s">
        <v>1199</v>
      </c>
    </row>
    <row r="882" spans="1:3" ht="26.25">
      <c r="A882" s="299">
        <v>1041</v>
      </c>
      <c r="B882" s="260" t="s">
        <v>1365</v>
      </c>
      <c r="C882" s="260" t="s">
        <v>1017</v>
      </c>
    </row>
    <row r="883" spans="1:3" ht="30">
      <c r="A883" s="299">
        <v>1042</v>
      </c>
      <c r="B883" s="90" t="s">
        <v>1389</v>
      </c>
      <c r="C883" s="90" t="s">
        <v>1139</v>
      </c>
    </row>
    <row r="884" spans="1:3" ht="30">
      <c r="A884" s="299">
        <v>1043</v>
      </c>
      <c r="B884" s="90" t="s">
        <v>1751</v>
      </c>
      <c r="C884" s="90" t="s">
        <v>1140</v>
      </c>
    </row>
    <row r="885" spans="1:3" ht="20.25">
      <c r="A885" s="299">
        <v>1044</v>
      </c>
      <c r="B885" s="90" t="s">
        <v>1406</v>
      </c>
      <c r="C885" s="90" t="s">
        <v>1026</v>
      </c>
    </row>
    <row r="886" spans="1:3" ht="12.75">
      <c r="A886" s="299">
        <v>1045</v>
      </c>
      <c r="B886" s="423" t="s">
        <v>1407</v>
      </c>
      <c r="C886" s="423" t="s">
        <v>1023</v>
      </c>
    </row>
    <row r="887" spans="1:3" ht="12.75">
      <c r="A887" s="299">
        <v>1046</v>
      </c>
      <c r="B887" s="423" t="s">
        <v>1408</v>
      </c>
      <c r="C887" s="423" t="s">
        <v>1024</v>
      </c>
    </row>
    <row r="888" spans="1:3" ht="20.25">
      <c r="A888" s="299">
        <v>1047</v>
      </c>
      <c r="B888" s="90" t="s">
        <v>1409</v>
      </c>
      <c r="C888" s="90" t="s">
        <v>1025</v>
      </c>
    </row>
    <row r="889" spans="1:3" ht="12.75">
      <c r="A889" s="299">
        <v>1048</v>
      </c>
      <c r="B889" s="259" t="s">
        <v>1410</v>
      </c>
      <c r="C889" s="259" t="s">
        <v>1141</v>
      </c>
    </row>
    <row r="890" spans="1:3" ht="12.75">
      <c r="A890" s="299">
        <v>1049</v>
      </c>
      <c r="B890" s="464" t="s">
        <v>1411</v>
      </c>
      <c r="C890" s="449" t="s">
        <v>1134</v>
      </c>
    </row>
    <row r="891" spans="1:3" ht="12.75">
      <c r="A891" s="299">
        <v>1050</v>
      </c>
      <c r="B891" s="464" t="s">
        <v>1412</v>
      </c>
      <c r="C891" s="449" t="s">
        <v>1135</v>
      </c>
    </row>
    <row r="892" spans="1:3" ht="20.25">
      <c r="A892" s="299">
        <v>1051</v>
      </c>
      <c r="B892" s="90" t="s">
        <v>1413</v>
      </c>
      <c r="C892" s="90" t="s">
        <v>1136</v>
      </c>
    </row>
    <row r="893" spans="1:3" ht="39">
      <c r="A893" s="299">
        <v>1052</v>
      </c>
      <c r="B893" s="285" t="s">
        <v>1461</v>
      </c>
      <c r="C893" s="285" t="s">
        <v>1143</v>
      </c>
    </row>
    <row r="894" spans="1:3" ht="39">
      <c r="A894" s="299">
        <v>1053</v>
      </c>
      <c r="B894" s="285" t="s">
        <v>1458</v>
      </c>
      <c r="C894" s="285" t="s">
        <v>1144</v>
      </c>
    </row>
    <row r="895" spans="1:3" ht="52.5">
      <c r="A895" s="299">
        <v>1054</v>
      </c>
      <c r="B895" s="285" t="s">
        <v>1459</v>
      </c>
      <c r="C895" s="285" t="s">
        <v>1142</v>
      </c>
    </row>
    <row r="896" spans="1:3" ht="52.5">
      <c r="A896" s="299">
        <v>1055</v>
      </c>
      <c r="B896" s="285" t="s">
        <v>1460</v>
      </c>
      <c r="C896" s="285" t="s">
        <v>1145</v>
      </c>
    </row>
    <row r="897" spans="1:3" ht="26.25">
      <c r="A897" s="299">
        <v>1056</v>
      </c>
      <c r="B897" s="259" t="s">
        <v>1462</v>
      </c>
      <c r="C897" s="259" t="s">
        <v>1018</v>
      </c>
    </row>
    <row r="898" spans="1:3" ht="12.75">
      <c r="A898" s="299">
        <v>1057</v>
      </c>
      <c r="B898" s="90" t="s">
        <v>1463</v>
      </c>
      <c r="C898" s="90" t="s">
        <v>1034</v>
      </c>
    </row>
    <row r="899" spans="1:3" ht="12.75">
      <c r="A899" s="299">
        <v>1058</v>
      </c>
      <c r="B899" s="259" t="s">
        <v>1464</v>
      </c>
      <c r="C899" s="259" t="s">
        <v>1125</v>
      </c>
    </row>
    <row r="900" spans="1:3" ht="26.25">
      <c r="A900" s="299">
        <v>1059</v>
      </c>
      <c r="B900" s="259" t="s">
        <v>1465</v>
      </c>
      <c r="C900" s="259" t="s">
        <v>1124</v>
      </c>
    </row>
    <row r="901" spans="1:3" ht="39">
      <c r="A901" s="299">
        <v>1060</v>
      </c>
      <c r="B901" s="285" t="s">
        <v>1466</v>
      </c>
      <c r="C901" s="285" t="s">
        <v>1130</v>
      </c>
    </row>
    <row r="902" spans="1:3" ht="12.75">
      <c r="A902" s="299">
        <v>1061</v>
      </c>
      <c r="B902" s="259" t="s">
        <v>1752</v>
      </c>
      <c r="C902" s="259" t="s">
        <v>1131</v>
      </c>
    </row>
    <row r="903" spans="1:3" ht="39">
      <c r="A903" s="299">
        <v>1062</v>
      </c>
      <c r="B903" s="259" t="s">
        <v>1468</v>
      </c>
      <c r="C903" s="259" t="s">
        <v>1172</v>
      </c>
    </row>
    <row r="904" spans="1:3" ht="30">
      <c r="A904" s="299">
        <v>1063</v>
      </c>
      <c r="B904" s="90" t="s">
        <v>1478</v>
      </c>
      <c r="C904" s="90" t="s">
        <v>1052</v>
      </c>
    </row>
    <row r="905" spans="1:3" ht="40.5">
      <c r="A905" s="299">
        <v>1064</v>
      </c>
      <c r="B905" s="416" t="s">
        <v>1476</v>
      </c>
      <c r="C905" s="416" t="s">
        <v>1021</v>
      </c>
    </row>
    <row r="906" spans="1:3" ht="30">
      <c r="A906" s="299">
        <v>1065</v>
      </c>
      <c r="B906" s="415" t="s">
        <v>1753</v>
      </c>
      <c r="C906" s="415" t="s">
        <v>1038</v>
      </c>
    </row>
    <row r="907" spans="1:3" ht="30">
      <c r="A907" s="299">
        <v>1066</v>
      </c>
      <c r="B907" s="415" t="s">
        <v>1477</v>
      </c>
      <c r="C907" s="415" t="s">
        <v>1039</v>
      </c>
    </row>
    <row r="908" spans="1:3" ht="26.25">
      <c r="A908" s="299">
        <v>1067</v>
      </c>
      <c r="B908" s="259" t="s">
        <v>1480</v>
      </c>
      <c r="C908" s="259" t="s">
        <v>1133</v>
      </c>
    </row>
    <row r="909" spans="1:3" ht="12.75">
      <c r="A909" s="299">
        <v>1068</v>
      </c>
      <c r="B909" s="47" t="s">
        <v>1509</v>
      </c>
      <c r="C909" s="47" t="s">
        <v>1022</v>
      </c>
    </row>
    <row r="910" spans="1:3" ht="20.25">
      <c r="A910" s="299">
        <v>1069</v>
      </c>
      <c r="B910" s="292" t="s">
        <v>1510</v>
      </c>
      <c r="C910" s="292" t="s">
        <v>1138</v>
      </c>
    </row>
    <row r="911" spans="1:3" ht="40.5">
      <c r="A911" s="299">
        <v>1070</v>
      </c>
      <c r="B911" s="267" t="s">
        <v>1516</v>
      </c>
      <c r="C911" s="267" t="s">
        <v>1094</v>
      </c>
    </row>
    <row r="912" spans="1:3" ht="39">
      <c r="A912" s="299">
        <v>1071</v>
      </c>
      <c r="B912" s="259" t="s">
        <v>1532</v>
      </c>
      <c r="C912" s="259" t="s">
        <v>1027</v>
      </c>
    </row>
    <row r="913" spans="1:3" ht="12.75">
      <c r="A913" s="299">
        <v>1072</v>
      </c>
      <c r="B913" s="267" t="s">
        <v>1533</v>
      </c>
      <c r="C913" s="267" t="s">
        <v>1028</v>
      </c>
    </row>
    <row r="914" spans="1:3" ht="39">
      <c r="A914" s="299">
        <v>1073</v>
      </c>
      <c r="B914" s="259" t="s">
        <v>1535</v>
      </c>
      <c r="C914" s="259" t="s">
        <v>1029</v>
      </c>
    </row>
    <row r="915" spans="1:3" ht="12.75">
      <c r="A915" s="299">
        <v>1074</v>
      </c>
      <c r="B915" s="267" t="s">
        <v>1536</v>
      </c>
      <c r="C915" s="267" t="s">
        <v>1109</v>
      </c>
    </row>
    <row r="916" spans="1:3" ht="12.75">
      <c r="A916" s="299">
        <v>1075</v>
      </c>
      <c r="B916" s="419" t="s">
        <v>1537</v>
      </c>
      <c r="C916" s="419" t="s">
        <v>1110</v>
      </c>
    </row>
    <row r="917" spans="1:3" ht="30">
      <c r="A917" s="299">
        <v>1076</v>
      </c>
      <c r="B917" s="429" t="s">
        <v>1698</v>
      </c>
      <c r="C917" s="451" t="s">
        <v>1030</v>
      </c>
    </row>
    <row r="918" spans="1:3" ht="39">
      <c r="A918" s="299">
        <v>1077</v>
      </c>
      <c r="B918" s="259" t="s">
        <v>1539</v>
      </c>
      <c r="C918" s="259" t="s">
        <v>1147</v>
      </c>
    </row>
    <row r="919" spans="1:3" ht="30">
      <c r="A919" s="299">
        <v>1078</v>
      </c>
      <c r="B919" s="428" t="s">
        <v>1540</v>
      </c>
      <c r="C919" s="450" t="s">
        <v>1146</v>
      </c>
    </row>
    <row r="920" spans="1:3" ht="39">
      <c r="A920" s="299">
        <v>1079</v>
      </c>
      <c r="B920" s="259" t="s">
        <v>1550</v>
      </c>
      <c r="C920" s="259" t="s">
        <v>1151</v>
      </c>
    </row>
    <row r="921" spans="1:3" ht="40.5">
      <c r="A921" s="299">
        <v>1080</v>
      </c>
      <c r="B921" s="275" t="s">
        <v>1541</v>
      </c>
      <c r="C921" s="275" t="s">
        <v>1152</v>
      </c>
    </row>
    <row r="922" spans="1:3" ht="40.5">
      <c r="A922" s="299">
        <v>1081</v>
      </c>
      <c r="B922" s="275" t="s">
        <v>1551</v>
      </c>
      <c r="C922" s="275" t="s">
        <v>1033</v>
      </c>
    </row>
    <row r="923" spans="1:3" ht="20.25">
      <c r="A923" s="299">
        <v>1082</v>
      </c>
      <c r="B923" s="90" t="s">
        <v>1552</v>
      </c>
      <c r="C923" s="90" t="s">
        <v>1111</v>
      </c>
    </row>
    <row r="924" spans="1:3" ht="26.25">
      <c r="A924" s="299">
        <v>1083</v>
      </c>
      <c r="B924" s="259" t="s">
        <v>1555</v>
      </c>
      <c r="C924" s="259" t="s">
        <v>1149</v>
      </c>
    </row>
    <row r="925" spans="1:3" ht="30">
      <c r="A925" s="299">
        <v>1084</v>
      </c>
      <c r="B925" s="90" t="s">
        <v>1553</v>
      </c>
      <c r="C925" s="90" t="s">
        <v>1112</v>
      </c>
    </row>
    <row r="926" spans="1:3" ht="30">
      <c r="A926" s="299">
        <v>1085</v>
      </c>
      <c r="B926" s="417" t="s">
        <v>1554</v>
      </c>
      <c r="C926" s="417" t="s">
        <v>1037</v>
      </c>
    </row>
    <row r="927" spans="1:3" ht="20.25">
      <c r="A927" s="299">
        <v>1086</v>
      </c>
      <c r="B927" s="417" t="s">
        <v>1556</v>
      </c>
      <c r="C927" s="417" t="s">
        <v>1148</v>
      </c>
    </row>
    <row r="928" spans="1:3" ht="12.75">
      <c r="A928" s="299">
        <v>1087</v>
      </c>
      <c r="B928" s="424" t="s">
        <v>1054</v>
      </c>
      <c r="C928" s="424" t="s">
        <v>1054</v>
      </c>
    </row>
    <row r="929" spans="1:3" ht="12.75">
      <c r="A929" s="299">
        <v>1088</v>
      </c>
      <c r="B929" s="267" t="s">
        <v>1559</v>
      </c>
      <c r="C929" s="267" t="s">
        <v>1049</v>
      </c>
    </row>
    <row r="930" spans="1:3" ht="26.25">
      <c r="A930" s="299">
        <v>1089</v>
      </c>
      <c r="B930" s="259" t="s">
        <v>1562</v>
      </c>
      <c r="C930" s="259" t="s">
        <v>1050</v>
      </c>
    </row>
    <row r="931" spans="1:3" ht="12.75">
      <c r="A931" s="299">
        <v>1090</v>
      </c>
      <c r="B931" s="267" t="s">
        <v>1561</v>
      </c>
      <c r="C931" s="267" t="s">
        <v>1051</v>
      </c>
    </row>
    <row r="932" spans="1:3" ht="26.25">
      <c r="A932" s="299">
        <v>1091</v>
      </c>
      <c r="B932" s="259" t="s">
        <v>1564</v>
      </c>
      <c r="C932" s="259" t="s">
        <v>1031</v>
      </c>
    </row>
    <row r="933" spans="1:3" ht="30">
      <c r="A933" s="299">
        <v>1092</v>
      </c>
      <c r="B933" s="267" t="s">
        <v>1563</v>
      </c>
      <c r="C933" s="267" t="s">
        <v>1150</v>
      </c>
    </row>
    <row r="934" spans="1:3" ht="12.75">
      <c r="A934" s="299">
        <v>1093</v>
      </c>
      <c r="B934" s="90" t="s">
        <v>1566</v>
      </c>
      <c r="C934" s="90" t="s">
        <v>1047</v>
      </c>
    </row>
    <row r="935" spans="1:3" ht="12.75">
      <c r="A935" s="299" t="s">
        <v>1227</v>
      </c>
      <c r="B935" s="416" t="s">
        <v>1113</v>
      </c>
      <c r="C935" s="416" t="s">
        <v>1113</v>
      </c>
    </row>
    <row r="936" spans="1:3" ht="12.75">
      <c r="A936" s="299">
        <v>1095</v>
      </c>
      <c r="B936" s="276" t="s">
        <v>1569</v>
      </c>
      <c r="C936" s="276" t="s">
        <v>1040</v>
      </c>
    </row>
    <row r="937" spans="1:3" ht="26.25">
      <c r="A937" s="299">
        <v>1096</v>
      </c>
      <c r="B937" s="3" t="s">
        <v>1571</v>
      </c>
      <c r="C937" s="3" t="s">
        <v>1043</v>
      </c>
    </row>
    <row r="938" spans="1:3" ht="20.25">
      <c r="A938" s="299">
        <v>1097</v>
      </c>
      <c r="B938" s="90" t="s">
        <v>1572</v>
      </c>
      <c r="C938" s="90" t="s">
        <v>1116</v>
      </c>
    </row>
    <row r="939" spans="1:3" ht="12.75">
      <c r="A939" s="299">
        <v>1098</v>
      </c>
      <c r="B939" s="418" t="s">
        <v>1573</v>
      </c>
      <c r="C939" s="418" t="s">
        <v>1114</v>
      </c>
    </row>
    <row r="940" spans="1:3" ht="26.25">
      <c r="A940" s="299">
        <v>1099</v>
      </c>
      <c r="B940" s="3" t="s">
        <v>1574</v>
      </c>
      <c r="C940" s="3" t="s">
        <v>1115</v>
      </c>
    </row>
    <row r="941" spans="1:3" ht="51">
      <c r="A941" s="299">
        <v>1100</v>
      </c>
      <c r="B941" s="90" t="s">
        <v>1576</v>
      </c>
      <c r="C941" s="90" t="s">
        <v>1195</v>
      </c>
    </row>
    <row r="942" spans="1:3" ht="39">
      <c r="A942" s="299">
        <v>1101</v>
      </c>
      <c r="B942" s="346" t="s">
        <v>1577</v>
      </c>
      <c r="C942" s="346" t="s">
        <v>1117</v>
      </c>
    </row>
    <row r="943" spans="1:3" ht="30">
      <c r="A943" s="299">
        <v>1102</v>
      </c>
      <c r="B943" s="425" t="s">
        <v>1578</v>
      </c>
      <c r="C943" s="425" t="s">
        <v>1046</v>
      </c>
    </row>
    <row r="944" spans="1:3" ht="12.75">
      <c r="A944" s="299">
        <v>1103</v>
      </c>
      <c r="B944" s="418" t="s">
        <v>1579</v>
      </c>
      <c r="C944" s="418" t="s">
        <v>1123</v>
      </c>
    </row>
    <row r="945" spans="1:3" ht="39">
      <c r="A945" s="299">
        <v>1104</v>
      </c>
      <c r="B945" s="421" t="s">
        <v>1580</v>
      </c>
      <c r="C945" s="421" t="s">
        <v>1119</v>
      </c>
    </row>
    <row r="946" spans="1:3" ht="20.25">
      <c r="A946" s="299">
        <v>1105</v>
      </c>
      <c r="B946" s="90" t="s">
        <v>1582</v>
      </c>
      <c r="C946" s="90" t="s">
        <v>1056</v>
      </c>
    </row>
    <row r="947" spans="1:3" ht="20.25">
      <c r="A947" s="299" t="s">
        <v>1227</v>
      </c>
      <c r="B947" s="90" t="s">
        <v>1057</v>
      </c>
      <c r="C947" s="90" t="s">
        <v>1057</v>
      </c>
    </row>
    <row r="948" spans="1:3" ht="20.25">
      <c r="A948" s="299">
        <v>1107</v>
      </c>
      <c r="B948" s="90" t="s">
        <v>1584</v>
      </c>
      <c r="C948" s="90" t="s">
        <v>1154</v>
      </c>
    </row>
    <row r="949" spans="1:3" ht="20.25">
      <c r="A949" s="299">
        <v>1108</v>
      </c>
      <c r="B949" s="90" t="s">
        <v>1585</v>
      </c>
      <c r="C949" s="90" t="s">
        <v>1129</v>
      </c>
    </row>
    <row r="950" spans="1:3" ht="20.25">
      <c r="A950" s="299" t="s">
        <v>1227</v>
      </c>
      <c r="B950" s="90" t="s">
        <v>1078</v>
      </c>
      <c r="C950" s="90" t="s">
        <v>1078</v>
      </c>
    </row>
    <row r="951" spans="1:3" ht="12.75">
      <c r="A951" s="299" t="s">
        <v>1227</v>
      </c>
      <c r="B951" s="90" t="s">
        <v>1062</v>
      </c>
      <c r="C951" s="90" t="s">
        <v>1062</v>
      </c>
    </row>
    <row r="952" spans="1:3" ht="12.75">
      <c r="A952" s="299" t="s">
        <v>1227</v>
      </c>
      <c r="B952" s="265" t="s">
        <v>1061</v>
      </c>
      <c r="C952" s="265" t="s">
        <v>1061</v>
      </c>
    </row>
    <row r="953" spans="1:3" ht="20.25">
      <c r="A953" s="299" t="s">
        <v>1227</v>
      </c>
      <c r="B953" s="416" t="s">
        <v>1059</v>
      </c>
      <c r="C953" s="416" t="s">
        <v>1059</v>
      </c>
    </row>
    <row r="954" spans="1:3" ht="30">
      <c r="A954" s="299" t="s">
        <v>1227</v>
      </c>
      <c r="B954" s="416" t="s">
        <v>1060</v>
      </c>
      <c r="C954" s="416" t="s">
        <v>1060</v>
      </c>
    </row>
    <row r="955" spans="1:3" ht="12.75">
      <c r="A955" s="299" t="s">
        <v>1227</v>
      </c>
      <c r="B955" s="265" t="s">
        <v>1063</v>
      </c>
      <c r="C955" s="265" t="s">
        <v>1063</v>
      </c>
    </row>
    <row r="956" spans="1:3" ht="40.5">
      <c r="A956" s="299" t="s">
        <v>1227</v>
      </c>
      <c r="B956" s="416" t="s">
        <v>1064</v>
      </c>
      <c r="C956" s="416" t="s">
        <v>1064</v>
      </c>
    </row>
    <row r="957" spans="1:3" ht="30">
      <c r="A957" s="299" t="s">
        <v>1227</v>
      </c>
      <c r="B957" s="416" t="s">
        <v>1065</v>
      </c>
      <c r="C957" s="416" t="s">
        <v>1065</v>
      </c>
    </row>
    <row r="958" spans="1:3" ht="12.75">
      <c r="A958" s="299">
        <v>1117</v>
      </c>
      <c r="B958" s="259" t="s">
        <v>1586</v>
      </c>
      <c r="C958" s="259" t="s">
        <v>1066</v>
      </c>
    </row>
    <row r="959" spans="1:3" ht="12.75">
      <c r="A959" s="299" t="s">
        <v>1227</v>
      </c>
      <c r="B959" s="90" t="s">
        <v>1079</v>
      </c>
      <c r="C959" s="90" t="s">
        <v>1079</v>
      </c>
    </row>
    <row r="960" spans="1:3" ht="12.75">
      <c r="A960" s="299">
        <v>1119</v>
      </c>
      <c r="B960" s="346" t="s">
        <v>1588</v>
      </c>
      <c r="C960" s="346" t="s">
        <v>1105</v>
      </c>
    </row>
    <row r="961" spans="1:3" ht="26.25">
      <c r="A961" s="299">
        <v>1120</v>
      </c>
      <c r="B961" s="259" t="s">
        <v>1592</v>
      </c>
      <c r="C961" s="259" t="s">
        <v>1067</v>
      </c>
    </row>
    <row r="962" spans="1:3" ht="20.25">
      <c r="A962" s="299" t="s">
        <v>1227</v>
      </c>
      <c r="B962" s="277" t="s">
        <v>1068</v>
      </c>
      <c r="C962" s="277" t="s">
        <v>1068</v>
      </c>
    </row>
    <row r="963" spans="1:3" ht="12.75">
      <c r="A963" s="299" t="s">
        <v>1227</v>
      </c>
      <c r="B963" s="259" t="s">
        <v>1075</v>
      </c>
      <c r="C963" s="259" t="s">
        <v>1075</v>
      </c>
    </row>
    <row r="964" spans="1:3" ht="20.25">
      <c r="A964" s="299" t="s">
        <v>1227</v>
      </c>
      <c r="B964" s="90" t="s">
        <v>1074</v>
      </c>
      <c r="C964" s="90" t="s">
        <v>1074</v>
      </c>
    </row>
    <row r="965" spans="1:3" ht="12.75">
      <c r="A965" s="299" t="s">
        <v>1227</v>
      </c>
      <c r="B965" s="259" t="s">
        <v>1076</v>
      </c>
      <c r="C965" s="259" t="s">
        <v>1076</v>
      </c>
    </row>
    <row r="966" spans="1:3" ht="20.25">
      <c r="A966" s="299" t="s">
        <v>1227</v>
      </c>
      <c r="B966" s="90" t="s">
        <v>1077</v>
      </c>
      <c r="C966" s="90" t="s">
        <v>1077</v>
      </c>
    </row>
    <row r="967" spans="1:3" ht="26.25">
      <c r="A967" s="299">
        <v>1126</v>
      </c>
      <c r="B967" s="421" t="s">
        <v>1594</v>
      </c>
      <c r="C967" s="421" t="s">
        <v>1118</v>
      </c>
    </row>
    <row r="968" spans="1:3" ht="12.75">
      <c r="A968" s="299">
        <v>1127</v>
      </c>
      <c r="B968" s="418" t="s">
        <v>1596</v>
      </c>
      <c r="C968" s="418" t="s">
        <v>1122</v>
      </c>
    </row>
    <row r="969" spans="1:3" ht="30">
      <c r="A969" s="299">
        <v>1128</v>
      </c>
      <c r="B969" s="275" t="s">
        <v>1598</v>
      </c>
      <c r="C969" s="275" t="s">
        <v>1155</v>
      </c>
    </row>
    <row r="970" spans="1:3" ht="12.75">
      <c r="A970" s="299">
        <v>1129</v>
      </c>
      <c r="B970" s="318" t="s">
        <v>1603</v>
      </c>
      <c r="C970" s="318" t="s">
        <v>1157</v>
      </c>
    </row>
    <row r="971" spans="1:3" ht="12.75">
      <c r="A971" s="299">
        <v>1130</v>
      </c>
      <c r="B971" s="318" t="s">
        <v>1604</v>
      </c>
      <c r="C971" s="318" t="s">
        <v>1159</v>
      </c>
    </row>
    <row r="972" spans="1:3" ht="20.25">
      <c r="A972" s="299">
        <v>1131</v>
      </c>
      <c r="B972" s="353" t="s">
        <v>1619</v>
      </c>
      <c r="C972" s="353" t="s">
        <v>1160</v>
      </c>
    </row>
    <row r="973" spans="1:3" ht="51">
      <c r="A973" s="299">
        <v>1132</v>
      </c>
      <c r="B973" s="275" t="s">
        <v>1621</v>
      </c>
      <c r="C973" s="275" t="s">
        <v>1161</v>
      </c>
    </row>
    <row r="974" spans="1:3" ht="20.25">
      <c r="A974" s="299">
        <v>1133</v>
      </c>
      <c r="B974" s="275" t="s">
        <v>1624</v>
      </c>
      <c r="C974" s="275" t="s">
        <v>1162</v>
      </c>
    </row>
    <row r="975" spans="1:3" ht="26.25">
      <c r="A975" s="299">
        <v>1134</v>
      </c>
      <c r="B975" s="3" t="s">
        <v>1625</v>
      </c>
      <c r="C975" s="3" t="s">
        <v>1229</v>
      </c>
    </row>
    <row r="976" spans="1:3" ht="20.25">
      <c r="A976" s="299">
        <v>1135</v>
      </c>
      <c r="B976" s="275" t="s">
        <v>1626</v>
      </c>
      <c r="C976" s="275" t="s">
        <v>1230</v>
      </c>
    </row>
    <row r="977" spans="1:3" ht="39">
      <c r="A977" s="299">
        <v>1136</v>
      </c>
      <c r="B977" s="272" t="s">
        <v>1630</v>
      </c>
      <c r="C977" s="272" t="s">
        <v>1166</v>
      </c>
    </row>
    <row r="978" spans="1:3" ht="30">
      <c r="A978" s="299">
        <v>1137</v>
      </c>
      <c r="B978" s="275" t="s">
        <v>1631</v>
      </c>
      <c r="C978" s="275" t="s">
        <v>1165</v>
      </c>
    </row>
    <row r="979" spans="1:3" ht="26.25">
      <c r="A979" s="299">
        <v>1138</v>
      </c>
      <c r="B979" s="273" t="s">
        <v>1637</v>
      </c>
      <c r="C979" s="273" t="s">
        <v>1095</v>
      </c>
    </row>
    <row r="980" spans="1:3" ht="20.25">
      <c r="A980" s="299">
        <v>1139</v>
      </c>
      <c r="B980" s="278" t="s">
        <v>1638</v>
      </c>
      <c r="C980" s="278" t="s">
        <v>1099</v>
      </c>
    </row>
    <row r="981" spans="1:3" ht="26.25">
      <c r="A981" s="299">
        <v>1140</v>
      </c>
      <c r="B981" s="273" t="s">
        <v>1643</v>
      </c>
      <c r="C981" s="273" t="s">
        <v>1098</v>
      </c>
    </row>
    <row r="982" spans="1:3" ht="39">
      <c r="A982" s="299">
        <v>1141</v>
      </c>
      <c r="B982" s="273" t="s">
        <v>1668</v>
      </c>
      <c r="C982" s="273" t="s">
        <v>1120</v>
      </c>
    </row>
    <row r="983" spans="1:3" ht="51">
      <c r="A983" s="299">
        <v>1142</v>
      </c>
      <c r="B983" s="275" t="s">
        <v>1669</v>
      </c>
      <c r="C983" s="275" t="s">
        <v>1055</v>
      </c>
    </row>
    <row r="984" spans="1:3" ht="30">
      <c r="A984" s="299">
        <v>1143</v>
      </c>
      <c r="B984" s="275" t="s">
        <v>1670</v>
      </c>
      <c r="C984" s="275" t="s">
        <v>1096</v>
      </c>
    </row>
    <row r="985" spans="1:3" ht="12.75">
      <c r="A985" s="299">
        <v>1144</v>
      </c>
      <c r="B985" s="275" t="s">
        <v>1671</v>
      </c>
      <c r="C985" s="275" t="s">
        <v>1097</v>
      </c>
    </row>
    <row r="986" spans="1:3" ht="30">
      <c r="A986" s="299">
        <v>1145</v>
      </c>
      <c r="B986" s="90" t="s">
        <v>1672</v>
      </c>
      <c r="C986" s="90" t="s">
        <v>1090</v>
      </c>
    </row>
    <row r="987" spans="1:3" ht="20.25">
      <c r="A987" s="299">
        <v>1146</v>
      </c>
      <c r="B987" s="90" t="s">
        <v>1673</v>
      </c>
      <c r="C987" s="90" t="s">
        <v>1091</v>
      </c>
    </row>
    <row r="988" spans="1:3" ht="30">
      <c r="A988" s="299">
        <v>1147</v>
      </c>
      <c r="B988" s="90" t="s">
        <v>1674</v>
      </c>
      <c r="C988" s="90" t="s">
        <v>1092</v>
      </c>
    </row>
    <row r="989" spans="1:3" ht="12.75">
      <c r="A989" s="299">
        <v>1148</v>
      </c>
      <c r="B989" s="90" t="s">
        <v>1675</v>
      </c>
      <c r="C989" s="90" t="s">
        <v>1167</v>
      </c>
    </row>
    <row r="990" spans="1:3" ht="26.25">
      <c r="A990" s="299">
        <v>1149</v>
      </c>
      <c r="B990" s="273" t="s">
        <v>1676</v>
      </c>
      <c r="C990" s="273" t="s">
        <v>1093</v>
      </c>
    </row>
    <row r="991" spans="1:3" ht="12.75">
      <c r="A991" s="299">
        <v>1150</v>
      </c>
      <c r="B991" s="443" t="s">
        <v>1677</v>
      </c>
      <c r="C991" s="443" t="s">
        <v>1121</v>
      </c>
    </row>
    <row r="992" spans="1:3" ht="30">
      <c r="A992" s="299">
        <v>1151</v>
      </c>
      <c r="B992" s="267" t="s">
        <v>1757</v>
      </c>
      <c r="C992" s="267" t="s">
        <v>1083</v>
      </c>
    </row>
    <row r="993" spans="1:3" ht="12.75">
      <c r="A993" s="299">
        <v>1152</v>
      </c>
      <c r="B993" s="267" t="s">
        <v>1679</v>
      </c>
      <c r="C993" s="267" t="s">
        <v>1081</v>
      </c>
    </row>
    <row r="994" spans="1:3" ht="12.75">
      <c r="A994" s="299">
        <v>1153</v>
      </c>
      <c r="B994" s="267" t="s">
        <v>1680</v>
      </c>
      <c r="C994" s="267" t="s">
        <v>1082</v>
      </c>
    </row>
    <row r="995" spans="1:3" ht="12.75">
      <c r="A995" s="299">
        <v>1154</v>
      </c>
      <c r="B995" s="267" t="s">
        <v>1758</v>
      </c>
      <c r="C995" s="267" t="s">
        <v>1084</v>
      </c>
    </row>
    <row r="996" spans="1:3" ht="12.75">
      <c r="A996" s="299">
        <v>1155</v>
      </c>
      <c r="B996" s="267" t="s">
        <v>1681</v>
      </c>
      <c r="C996" s="267" t="s">
        <v>1085</v>
      </c>
    </row>
    <row r="997" spans="1:3" ht="12.75">
      <c r="A997" s="299">
        <v>1156</v>
      </c>
      <c r="B997" s="267" t="s">
        <v>1682</v>
      </c>
      <c r="C997" s="267" t="s">
        <v>1086</v>
      </c>
    </row>
    <row r="998" spans="1:3" ht="20.25">
      <c r="A998" s="299">
        <v>1157</v>
      </c>
      <c r="B998" s="276" t="s">
        <v>1683</v>
      </c>
      <c r="C998" s="276" t="s">
        <v>1087</v>
      </c>
    </row>
    <row r="999" spans="1:3" ht="26.25">
      <c r="A999" s="299">
        <v>1158</v>
      </c>
      <c r="B999" s="273" t="s">
        <v>1687</v>
      </c>
      <c r="C999" s="273" t="s">
        <v>1101</v>
      </c>
    </row>
    <row r="1000" spans="1:3" ht="12.75">
      <c r="A1000" s="299">
        <v>1159</v>
      </c>
      <c r="B1000" s="443" t="s">
        <v>1690</v>
      </c>
      <c r="C1000" s="443" t="s">
        <v>1177</v>
      </c>
    </row>
    <row r="1001" spans="1:3" ht="26.25">
      <c r="A1001" s="299">
        <v>1160</v>
      </c>
      <c r="B1001" s="420" t="s">
        <v>1692</v>
      </c>
      <c r="C1001" s="420" t="s">
        <v>1168</v>
      </c>
    </row>
    <row r="1002" spans="1:3" ht="52.5">
      <c r="A1002" s="299">
        <v>1161</v>
      </c>
      <c r="B1002" s="272" t="s">
        <v>1693</v>
      </c>
      <c r="C1002" s="272" t="s">
        <v>1224</v>
      </c>
    </row>
    <row r="1003" spans="1:3" ht="26.25">
      <c r="A1003" s="299" t="s">
        <v>1227</v>
      </c>
      <c r="B1003" s="259" t="s">
        <v>1169</v>
      </c>
      <c r="C1003" s="259" t="s">
        <v>1169</v>
      </c>
    </row>
    <row r="1004" spans="1:3" ht="26.25">
      <c r="A1004" s="299" t="s">
        <v>1227</v>
      </c>
      <c r="B1004" s="259" t="s">
        <v>1103</v>
      </c>
      <c r="C1004" s="259" t="s">
        <v>1103</v>
      </c>
    </row>
    <row r="1005" spans="1:3" ht="12.75">
      <c r="A1005" s="299" t="s">
        <v>1227</v>
      </c>
      <c r="B1005" s="346" t="s">
        <v>1104</v>
      </c>
      <c r="C1005" s="346" t="s">
        <v>1104</v>
      </c>
    </row>
    <row r="1006" spans="1:3" ht="30">
      <c r="A1006" s="299" t="s">
        <v>1227</v>
      </c>
      <c r="B1006" s="90" t="s">
        <v>1170</v>
      </c>
      <c r="C1006" s="90" t="s">
        <v>1170</v>
      </c>
    </row>
    <row r="1007" spans="1:3" ht="26.25">
      <c r="A1007" s="299">
        <v>1166</v>
      </c>
      <c r="B1007" s="259" t="s">
        <v>1696</v>
      </c>
      <c r="C1007" s="259" t="s">
        <v>1088</v>
      </c>
    </row>
    <row r="1008" spans="1:3" ht="51">
      <c r="A1008" s="299">
        <v>1167</v>
      </c>
      <c r="B1008" s="425" t="s">
        <v>1697</v>
      </c>
      <c r="C1008" s="425" t="s">
        <v>1225</v>
      </c>
    </row>
    <row r="1009" spans="1:3" ht="12.75">
      <c r="A1009" s="299">
        <v>1168</v>
      </c>
      <c r="B1009" s="444" t="s">
        <v>1035</v>
      </c>
      <c r="C1009" s="444" t="s">
        <v>1035</v>
      </c>
    </row>
    <row r="1010" spans="1:3" ht="12.75">
      <c r="A1010" s="299">
        <v>1169</v>
      </c>
      <c r="B1010" s="438" t="s">
        <v>1686</v>
      </c>
      <c r="C1010" s="438" t="s">
        <v>1126</v>
      </c>
    </row>
    <row r="1011" spans="1:3" ht="12.75">
      <c r="A1011" s="299">
        <v>1170</v>
      </c>
      <c r="B1011" s="445" t="s">
        <v>1137</v>
      </c>
      <c r="C1011" s="445" t="s">
        <v>1137</v>
      </c>
    </row>
    <row r="1012" spans="1:3" ht="12.75">
      <c r="A1012" s="299">
        <v>1171</v>
      </c>
      <c r="B1012" s="446" t="s">
        <v>1069</v>
      </c>
      <c r="C1012" s="446" t="s">
        <v>1069</v>
      </c>
    </row>
    <row r="1013" spans="1:3" ht="12.75">
      <c r="A1013" s="299">
        <v>1172</v>
      </c>
      <c r="B1013" s="446" t="s">
        <v>1590</v>
      </c>
      <c r="C1013" s="446" t="s">
        <v>1071</v>
      </c>
    </row>
    <row r="1014" spans="1:3" ht="12.75">
      <c r="A1014" s="299">
        <v>1173</v>
      </c>
      <c r="B1014" s="446" t="s">
        <v>1591</v>
      </c>
      <c r="C1014" s="446" t="s">
        <v>1070</v>
      </c>
    </row>
    <row r="1015" spans="1:3" ht="12.75">
      <c r="A1015" s="299">
        <v>1174</v>
      </c>
      <c r="B1015" s="446" t="s">
        <v>1127</v>
      </c>
      <c r="C1015" s="446" t="s">
        <v>1127</v>
      </c>
    </row>
    <row r="1016" spans="1:3" ht="12.75">
      <c r="A1016" s="299">
        <v>1175</v>
      </c>
      <c r="B1016" s="446" t="s">
        <v>1128</v>
      </c>
      <c r="C1016" s="446" t="s">
        <v>1128</v>
      </c>
    </row>
    <row r="1017" spans="1:3" ht="12.75">
      <c r="A1017" s="299">
        <v>1176</v>
      </c>
      <c r="B1017" s="438" t="s">
        <v>1179</v>
      </c>
      <c r="C1017" s="438" t="s">
        <v>1179</v>
      </c>
    </row>
    <row r="1018" spans="1:3" ht="24">
      <c r="A1018" s="426"/>
      <c r="B1018" s="426" t="s">
        <v>1253</v>
      </c>
      <c r="C1018" s="426" t="s">
        <v>1253</v>
      </c>
    </row>
    <row r="1019" spans="1:3" ht="12.75">
      <c r="A1019" s="447">
        <v>1200</v>
      </c>
      <c r="B1019" s="430" t="s">
        <v>1258</v>
      </c>
      <c r="C1019" s="430" t="s">
        <v>1252</v>
      </c>
    </row>
    <row r="1020" spans="1:3" ht="12.75">
      <c r="A1020" s="447">
        <v>1201</v>
      </c>
      <c r="B1020" s="422" t="s">
        <v>1265</v>
      </c>
      <c r="C1020" s="422" t="s">
        <v>1233</v>
      </c>
    </row>
    <row r="1021" spans="1:3" ht="26.25">
      <c r="A1021" s="447">
        <v>1202</v>
      </c>
      <c r="B1021" s="285" t="s">
        <v>1299</v>
      </c>
      <c r="C1021" s="285" t="s">
        <v>1239</v>
      </c>
    </row>
    <row r="1022" spans="1:3" ht="12.75">
      <c r="A1022" s="447">
        <v>1203</v>
      </c>
      <c r="B1022" s="421" t="s">
        <v>1300</v>
      </c>
      <c r="C1022" s="414" t="s">
        <v>1232</v>
      </c>
    </row>
    <row r="1023" spans="1:3" ht="69">
      <c r="A1023" s="447">
        <v>1204</v>
      </c>
      <c r="B1023" s="439" t="s">
        <v>1325</v>
      </c>
      <c r="C1023" s="439" t="s">
        <v>1254</v>
      </c>
    </row>
    <row r="1024" spans="1:3" ht="39">
      <c r="A1024" s="447">
        <v>1205</v>
      </c>
      <c r="B1024" s="67" t="s">
        <v>1327</v>
      </c>
      <c r="C1024" s="67" t="s">
        <v>1243</v>
      </c>
    </row>
    <row r="1025" spans="1:3" ht="20.25">
      <c r="A1025" s="447">
        <v>1206</v>
      </c>
      <c r="B1025" s="416" t="s">
        <v>1567</v>
      </c>
      <c r="C1025" s="416" t="s">
        <v>1240</v>
      </c>
    </row>
    <row r="1026" spans="1:3" ht="30.75">
      <c r="A1026" s="447">
        <v>1207</v>
      </c>
      <c r="B1026" s="431" t="s">
        <v>1581</v>
      </c>
      <c r="C1026" s="431" t="s">
        <v>1246</v>
      </c>
    </row>
    <row r="1027" spans="1:3" ht="20.25">
      <c r="A1027" s="447">
        <v>1208</v>
      </c>
      <c r="B1027" s="90" t="s">
        <v>1583</v>
      </c>
      <c r="C1027" s="90" t="s">
        <v>1247</v>
      </c>
    </row>
    <row r="1028" spans="1:3" ht="12.75">
      <c r="A1028" s="447">
        <v>1209</v>
      </c>
      <c r="B1028" s="90" t="s">
        <v>1587</v>
      </c>
      <c r="C1028" s="90" t="s">
        <v>1234</v>
      </c>
    </row>
    <row r="1029" spans="1:3" ht="12.75">
      <c r="A1029" s="447">
        <v>1210</v>
      </c>
      <c r="B1029" s="90" t="s">
        <v>1587</v>
      </c>
      <c r="C1029" s="90" t="s">
        <v>1251</v>
      </c>
    </row>
    <row r="1030" spans="1:3" ht="20.25">
      <c r="A1030" s="447">
        <v>1211</v>
      </c>
      <c r="B1030" s="277" t="s">
        <v>1593</v>
      </c>
      <c r="C1030" s="277" t="s">
        <v>1235</v>
      </c>
    </row>
    <row r="1031" spans="1:3" ht="26.25">
      <c r="A1031" s="447">
        <v>1212</v>
      </c>
      <c r="B1031" s="259" t="s">
        <v>1694</v>
      </c>
      <c r="C1031" s="259" t="s">
        <v>1249</v>
      </c>
    </row>
    <row r="1032" spans="1:3" ht="12.75">
      <c r="A1032" s="447">
        <v>1213</v>
      </c>
      <c r="B1032" s="445" t="s">
        <v>1244</v>
      </c>
      <c r="C1032" s="445" t="s">
        <v>1244</v>
      </c>
    </row>
    <row r="1033" spans="1:3" ht="12.75">
      <c r="A1033" s="447">
        <v>1214</v>
      </c>
      <c r="B1033" s="438" t="s">
        <v>1250</v>
      </c>
      <c r="C1033" s="438" t="s">
        <v>1250</v>
      </c>
    </row>
    <row r="1034" spans="1:3" ht="12.75">
      <c r="A1034" s="447">
        <v>1215</v>
      </c>
      <c r="B1034" s="446" t="s">
        <v>1589</v>
      </c>
      <c r="C1034" s="446" t="s">
        <v>1248</v>
      </c>
    </row>
  </sheetData>
  <sheetProtection sheet="1" objects="1" scenarios="1" formatCells="0" formatColumns="0" formatRows="0"/>
  <autoFilter ref="A1:C1034"/>
  <conditionalFormatting sqref="B1025">
    <cfRule type="expression" priority="14" dxfId="0" stopIfTrue="1">
      <formula>CONTR_CORSIAapplied=FALSE</formula>
    </cfRule>
  </conditionalFormatting>
  <conditionalFormatting sqref="B1025">
    <cfRule type="expression" priority="13" dxfId="0" stopIfTrue="1">
      <formula>CONTR_CORSIAapplied=FALSE</formula>
    </cfRule>
  </conditionalFormatting>
  <conditionalFormatting sqref="B1027">
    <cfRule type="expression" priority="12" dxfId="0" stopIfTrue="1">
      <formula>CONTR_CORSIAapplied=FALSE</formula>
    </cfRule>
  </conditionalFormatting>
  <conditionalFormatting sqref="B1028">
    <cfRule type="expression" priority="11" dxfId="0" stopIfTrue="1">
      <formula>CONTR_CORSIAapplied=FALSE</formula>
    </cfRule>
  </conditionalFormatting>
  <conditionalFormatting sqref="B1029">
    <cfRule type="expression" priority="10" dxfId="0" stopIfTrue="1">
      <formula>CONTR_CORSIAapplied=FALSE</formula>
    </cfRule>
  </conditionalFormatting>
  <conditionalFormatting sqref="B1030">
    <cfRule type="expression" priority="9" dxfId="0" stopIfTrue="1">
      <formula>CONTR_CORSIAapplied=FALSE</formula>
    </cfRule>
  </conditionalFormatting>
  <conditionalFormatting sqref="B1031">
    <cfRule type="expression" priority="8" dxfId="0" stopIfTrue="1">
      <formula>CONTR_CORSIAapplied=FALSE</formula>
    </cfRule>
  </conditionalFormatting>
  <conditionalFormatting sqref="C1025">
    <cfRule type="expression" priority="7" dxfId="0" stopIfTrue="1">
      <formula>CONTR_CORSIAapplied=FALSE</formula>
    </cfRule>
  </conditionalFormatting>
  <conditionalFormatting sqref="C1025">
    <cfRule type="expression" priority="6" dxfId="0" stopIfTrue="1">
      <formula>CONTR_CORSIAapplied=FALSE</formula>
    </cfRule>
  </conditionalFormatting>
  <conditionalFormatting sqref="C1027">
    <cfRule type="expression" priority="5" dxfId="0" stopIfTrue="1">
      <formula>CONTR_CORSIAapplied=FALSE</formula>
    </cfRule>
  </conditionalFormatting>
  <conditionalFormatting sqref="C1028">
    <cfRule type="expression" priority="4" dxfId="0" stopIfTrue="1">
      <formula>CONTR_CORSIAapplied=FALSE</formula>
    </cfRule>
  </conditionalFormatting>
  <conditionalFormatting sqref="C1029">
    <cfRule type="expression" priority="3" dxfId="0" stopIfTrue="1">
      <formula>CONTR_CORSIAapplied=FALSE</formula>
    </cfRule>
  </conditionalFormatting>
  <conditionalFormatting sqref="C1030">
    <cfRule type="expression" priority="2" dxfId="0" stopIfTrue="1">
      <formula>CONTR_CORSIAapplied=FALSE</formula>
    </cfRule>
  </conditionalFormatting>
  <conditionalFormatting sqref="C1031">
    <cfRule type="expression" priority="1" dxfId="0" stopIfTrue="1">
      <formula>CONTR_CORSIAapplied=FALSE</formula>
    </cfRule>
  </conditionalFormatting>
  <hyperlinks>
    <hyperlink ref="B842" location="'Emission sources'!B89" display="Eligibility for simplified approaches"/>
    <hyperlink ref="B843" location="JUMP_6_CERTinfo" display="Additional information on CORSIA methodologies"/>
    <hyperlink ref="B844" location="JUMP_9_CORSIAeligibFuels" display="Monitoring of CORSIA eligible fuels claims"/>
    <hyperlink ref="B845" location="'Simplified calculation'!A1" display="Simplified calculation of CO2 emissions"/>
    <hyperlink ref="B850" r:id="rId1" display="https://eur-lex.europa.eu/legal-content/pl/TXT/?uri=CELEX:02003L0087-20180408"/>
    <hyperlink ref="B854" r:id="rId2" display="https://eur-lex.europa.eu/eli/reg/2012/601"/>
    <hyperlink ref="B857" r:id="rId3" display="http://data.europa.eu/eli/reg_impl/2018/2066/oj"/>
    <hyperlink ref="B862" r:id="rId4" display="https://www.icao.int/environmental-protection/CORSIA/Pages/default.aspx"/>
    <hyperlink ref="B871" r:id="rId5" display="https://ec.europa.eu/clima/sites/clima/files/ets/monitoring/docs/gd2_guidance_aircraft_en.pdf"/>
    <hyperlink ref="B916" location="JUMP_4i_Estimate" display="&lt;&lt;&lt; If you have chosen the t-km monitoring plan in section 2(c), click here to continue with section 4(i). &gt;&gt;&gt;"/>
    <hyperlink ref="B928" r:id="rId6" display="https://www.icao.int/environmental-protection/CORSIA/Pages/state-pairs.aspx"/>
    <hyperlink ref="B939" location="Calculation!A1" display="&lt;&lt;&lt; If you have ticked &quot;No&quot;, please continue directly to section 6. &gt;&gt;&gt;"/>
    <hyperlink ref="B944" location="JUMP_10_EUETS_SET" display="&lt;&lt;&lt; Click here to proceed to section 10 &quot;Simplified Calculation&quot; &gt;&gt;&gt;"/>
    <hyperlink ref="B945" location="JUMP_7_ActivityData" display="&lt;&lt;&lt; If you are not eligible or not intending to use the small emitter tool, proceed to section 7, except if you need to input data in section 6 related to CORSIA. &gt;&gt;&gt;"/>
    <hyperlink ref="B967" location="JUMP_7_ActivityData" display="&lt;&lt;&lt; If you are not eligible or not intending to use the small emitter tool, proceed to section 7. &gt;&gt;&gt;"/>
    <hyperlink ref="B968" location="'Simplified calculation'!A1" display="[go to Section 10 if eligible for simplified calculation]"/>
    <hyperlink ref="B991" location="JUMP_11_DataGaps" display="&lt;&lt;&lt; Click here to proceed to section 11 &quot;Data gaps&quot; &gt;&gt;&gt;"/>
    <hyperlink ref="B1000" location="Management!C10" display="&lt;&lt;&lt; Click here to proceed to section 11 &quot;Management Systems&quot; &gt;&gt;&gt;"/>
    <hyperlink ref="B1020" location="JUMP_6_CERTinfo" display="Additional information on CORSIA methodologies"/>
    <hyperlink ref="B1022" r:id="rId7" display="https://eur-lex.europa.eu/eli/reg_del/2019/1603/oj?locale=pl"/>
    <hyperlink ref="C842" location="'Emission sources'!B89" display="Eligibility for simplified approaches"/>
    <hyperlink ref="C843" location="JUMP_6_CERTinfo" display="Additional information on CORSIA methodologies"/>
    <hyperlink ref="C844" location="JUMP_9_CORSIAeligibFuels" display="Monitoring of CORSIA eligible fuels claims"/>
    <hyperlink ref="C845" location="'Simplified calculation'!A1" display="Simplified calculation of CO2 emissions"/>
    <hyperlink ref="C850" r:id="rId8" display="http://ec.europa.eu/clima/documentation/ets/docs/decision_benchmarking_15_dec_en.pdf. "/>
    <hyperlink ref="C854" r:id="rId9" display="https://eur-lex.europa.eu/eli/reg/2012/601"/>
    <hyperlink ref="C857" r:id="rId10" display="http://data.europa.eu/eli/reg_impl/2018/2066/oj"/>
    <hyperlink ref="C862" r:id="rId11" display="https://www.icao.int/environmental-protection/CORSIA/Pages/default.aspx"/>
    <hyperlink ref="C871" r:id="rId12" display="https://ec.europa.eu/clima/sites/clima/files/ets/monitoring/docs/gd2_guidance_aircraft_en.pdf"/>
    <hyperlink ref="C916" location="JUMP_4i_Estimate" display="&lt;&lt;&lt; If you have chosen the t-km monitoring plan in section 2(c), click here to continue with section 4(i). &gt;&gt;&gt;"/>
    <hyperlink ref="C928" r:id="rId13" display="https://www.icao.int/environmental-protection/CORSIA/Pages/state-pairs.aspx"/>
    <hyperlink ref="C939" location="Calculation!A1" display="&lt;&lt;&lt; If you have ticked &quot;No&quot;, please continue directly to section 6. &gt;&gt;&gt;"/>
    <hyperlink ref="C944" location="JUMP_10_EUETS_SET" display="&lt;&lt;&lt; Click here to proceed to section 10 &quot;Simplified Calculation&quot; &gt;&gt;&gt;"/>
    <hyperlink ref="C945" location="JUMP_7_ActivityData" display="&lt;&lt;&lt; If you are not eligible or not intending to use the small emitter tool, proceed to section 7, except if you need to input data in section 6 related to CORSIA. &gt;&gt;&gt;"/>
    <hyperlink ref="C967" location="JUMP_7_ActivityData" display="&lt;&lt;&lt; If you are not eligible or not intending to use the small emitter tool, proceed to section 7. &gt;&gt;&gt;"/>
    <hyperlink ref="C968" location="'Simplified calculation'!A1" display="[go to Section 10 if eligible for simplified calculation]"/>
    <hyperlink ref="C991" location="JUMP_11_DataGaps" display="&lt;&lt;&lt; Click here to proceed to section 11 &quot;Data gaps&quot; &gt;&gt;&gt;"/>
    <hyperlink ref="C1000" location="Management!C10" display="&lt;&lt;&lt; Click here to proceed to section 11 &quot;Management Systems&quot; &gt;&gt;&gt;"/>
    <hyperlink ref="C1020" location="JUMP_6_CERTinfo" display="Additional information on CORSIA methodologies"/>
    <hyperlink ref="C1022" r:id="rId14" display="https://eur-lex.europa.eu/eli/reg_del/2019/1603/oj"/>
    <hyperlink ref="B73" r:id="rId15" display="www.kobize.pl"/>
  </hyperlinks>
  <printOptions/>
  <pageMargins left="0.7" right="0.7" top="0.787401575" bottom="0.787401575" header="0.3" footer="0.3"/>
  <pageSetup horizontalDpi="600" verticalDpi="600" orientation="portrait" paperSize="132" r:id="rId16"/>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indexed="10"/>
    <pageSetUpPr fitToPage="1"/>
  </sheetPr>
  <dimension ref="A1:C635"/>
  <sheetViews>
    <sheetView zoomScale="110" zoomScaleNormal="110" zoomScalePageLayoutView="0" workbookViewId="0" topLeftCell="A469">
      <selection activeCell="A480" sqref="A480"/>
    </sheetView>
  </sheetViews>
  <sheetFormatPr defaultColWidth="9.140625" defaultRowHeight="12.75"/>
  <cols>
    <col min="1" max="1" width="23.140625" style="16" customWidth="1"/>
    <col min="2" max="16384" width="9.140625" style="16" customWidth="1"/>
  </cols>
  <sheetData>
    <row r="1" ht="12.75">
      <c r="A1" s="223" t="s">
        <v>298</v>
      </c>
    </row>
    <row r="2" ht="12.75">
      <c r="A2" s="224" t="str">
        <f>Translations!$B$368</f>
        <v>Proszę wybrać</v>
      </c>
    </row>
    <row r="3" ht="12.75">
      <c r="A3" s="224" t="str">
        <f>Translations!$B$369</f>
        <v>Austria</v>
      </c>
    </row>
    <row r="4" ht="12.75">
      <c r="A4" s="224" t="str">
        <f>Translations!$B$370</f>
        <v>Belgia</v>
      </c>
    </row>
    <row r="5" ht="12.75">
      <c r="A5" s="224" t="str">
        <f>Translations!$B$371</f>
        <v>Bułgaria</v>
      </c>
    </row>
    <row r="6" ht="12.75">
      <c r="A6" s="224" t="str">
        <f>Translations!$B$372</f>
        <v>Chorwacja</v>
      </c>
    </row>
    <row r="7" ht="12.75">
      <c r="A7" s="224" t="str">
        <f>Translations!$B$373</f>
        <v>Cypr</v>
      </c>
    </row>
    <row r="8" ht="12.75">
      <c r="A8" s="224" t="str">
        <f>Translations!$B$374</f>
        <v>Czechy</v>
      </c>
    </row>
    <row r="9" ht="12.75">
      <c r="A9" s="224" t="str">
        <f>Translations!$B$375</f>
        <v>Dania</v>
      </c>
    </row>
    <row r="10" ht="12.75">
      <c r="A10" s="224" t="str">
        <f>Translations!$B$376</f>
        <v>Estonia</v>
      </c>
    </row>
    <row r="11" ht="12.75">
      <c r="A11" s="224" t="str">
        <f>Translations!$B$377</f>
        <v>Finlandia</v>
      </c>
    </row>
    <row r="12" ht="12.75">
      <c r="A12" s="224" t="str">
        <f>Translations!$B$378</f>
        <v>Francja</v>
      </c>
    </row>
    <row r="13" ht="12.75">
      <c r="A13" s="224" t="str">
        <f>Translations!$B$379</f>
        <v>Niemcy</v>
      </c>
    </row>
    <row r="14" ht="12.75">
      <c r="A14" s="224" t="str">
        <f>Translations!$B$380</f>
        <v>Grecja</v>
      </c>
    </row>
    <row r="15" ht="12.75">
      <c r="A15" s="224" t="str">
        <f>Translations!$B$381</f>
        <v>Węgry</v>
      </c>
    </row>
    <row r="16" ht="12.75">
      <c r="A16" s="225" t="str">
        <f>Translations!$B$382</f>
        <v>Islandia </v>
      </c>
    </row>
    <row r="17" ht="12.75">
      <c r="A17" s="224" t="str">
        <f>Translations!$B$383</f>
        <v>Irlandia</v>
      </c>
    </row>
    <row r="18" ht="12.75">
      <c r="A18" s="224" t="str">
        <f>Translations!$B$384</f>
        <v>Włochy</v>
      </c>
    </row>
    <row r="19" ht="12.75">
      <c r="A19" s="224" t="str">
        <f>Translations!$B$385</f>
        <v>Łotwa</v>
      </c>
    </row>
    <row r="20" ht="12.75">
      <c r="A20" s="224" t="str">
        <f>Translations!$B$386</f>
        <v>Liechtenstein</v>
      </c>
    </row>
    <row r="21" ht="12.75">
      <c r="A21" s="224" t="str">
        <f>Translations!$B$387</f>
        <v>Litwa</v>
      </c>
    </row>
    <row r="22" ht="12.75">
      <c r="A22" s="224" t="str">
        <f>Translations!$B$388</f>
        <v>Luksemburg</v>
      </c>
    </row>
    <row r="23" ht="12.75">
      <c r="A23" s="224" t="str">
        <f>Translations!$B$389</f>
        <v>Malta</v>
      </c>
    </row>
    <row r="24" ht="12.75">
      <c r="A24" s="224" t="str">
        <f>Translations!$B$390</f>
        <v>Holandia</v>
      </c>
    </row>
    <row r="25" ht="12.75">
      <c r="A25" s="225" t="str">
        <f>Translations!$B$391</f>
        <v>Norwegia </v>
      </c>
    </row>
    <row r="26" ht="12.75">
      <c r="A26" s="224" t="str">
        <f>Translations!$B$392</f>
        <v>Polska</v>
      </c>
    </row>
    <row r="27" ht="12.75">
      <c r="A27" s="224" t="str">
        <f>Translations!$B$393</f>
        <v>Portugalia</v>
      </c>
    </row>
    <row r="28" ht="12.75">
      <c r="A28" s="224" t="str">
        <f>Translations!$B$394</f>
        <v>Rumunia</v>
      </c>
    </row>
    <row r="29" ht="12.75">
      <c r="A29" s="224" t="str">
        <f>Translations!$B$395</f>
        <v>Słowacja</v>
      </c>
    </row>
    <row r="30" ht="12.75">
      <c r="A30" s="224" t="str">
        <f>Translations!$B$396</f>
        <v>Słowenia</v>
      </c>
    </row>
    <row r="31" ht="12.75">
      <c r="A31" s="224" t="str">
        <f>Translations!$B$397</f>
        <v>Hiszpania</v>
      </c>
    </row>
    <row r="32" ht="12.75">
      <c r="A32" s="224" t="str">
        <f>Translations!$B$398</f>
        <v>Szwecja</v>
      </c>
    </row>
    <row r="33" ht="12.75">
      <c r="A33" s="224" t="str">
        <f>Translations!$B$399</f>
        <v>Zjednoczone Królestwo</v>
      </c>
    </row>
    <row r="34" ht="12.75"/>
    <row r="35" ht="12.75"/>
    <row r="36" ht="12.75">
      <c r="A36" s="65" t="s">
        <v>371</v>
      </c>
    </row>
    <row r="37" ht="12.75">
      <c r="A37" s="224" t="str">
        <f>Translations!$B$368</f>
        <v>Proszę wybrać</v>
      </c>
    </row>
    <row r="38" ht="12.75">
      <c r="A38" s="224"/>
    </row>
    <row r="39" ht="12.75">
      <c r="A39" s="224" t="str">
        <f>Translations!$B$400</f>
        <v>Afghanistan</v>
      </c>
    </row>
    <row r="40" ht="12.75">
      <c r="A40" s="224" t="str">
        <f>Translations!$B$401</f>
        <v>Albania</v>
      </c>
    </row>
    <row r="41" ht="12.75">
      <c r="A41" s="224" t="str">
        <f>Translations!$B$402</f>
        <v>Algeria</v>
      </c>
    </row>
    <row r="42" ht="12.75">
      <c r="A42" s="224" t="str">
        <f>Translations!$B$403</f>
        <v>American Samoa</v>
      </c>
    </row>
    <row r="43" ht="12.75">
      <c r="A43" s="224" t="str">
        <f>Translations!$B$404</f>
        <v>Andorra</v>
      </c>
    </row>
    <row r="44" ht="12.75">
      <c r="A44" s="224" t="str">
        <f>Translations!$B$405</f>
        <v>Angola</v>
      </c>
    </row>
    <row r="45" ht="12.75">
      <c r="A45" s="224" t="str">
        <f>Translations!$B$406</f>
        <v>Anguilla</v>
      </c>
    </row>
    <row r="46" ht="12.75">
      <c r="A46" s="224" t="str">
        <f>Translations!$B$407</f>
        <v>Antigua and Barbuda</v>
      </c>
    </row>
    <row r="47" ht="12.75">
      <c r="A47" s="224" t="str">
        <f>Translations!$B$408</f>
        <v>Argentina</v>
      </c>
    </row>
    <row r="48" ht="12.75">
      <c r="A48" s="224" t="str">
        <f>Translations!$B$409</f>
        <v>Armenia</v>
      </c>
    </row>
    <row r="49" ht="12.75">
      <c r="A49" s="224" t="str">
        <f>Translations!$B$410</f>
        <v>Aruba</v>
      </c>
    </row>
    <row r="50" ht="12.75">
      <c r="A50" s="224" t="str">
        <f>Translations!$B$411</f>
        <v>Australia</v>
      </c>
    </row>
    <row r="51" ht="12.75">
      <c r="A51" s="224" t="str">
        <f>Translations!$B$369</f>
        <v>Austria</v>
      </c>
    </row>
    <row r="52" ht="12.75">
      <c r="A52" s="224" t="str">
        <f>Translations!$B$412</f>
        <v>Azerbaijan</v>
      </c>
    </row>
    <row r="53" ht="12.75">
      <c r="A53" s="224" t="str">
        <f>Translations!$B$413</f>
        <v>Bahamas</v>
      </c>
    </row>
    <row r="54" ht="12.75">
      <c r="A54" s="224" t="str">
        <f>Translations!$B$414</f>
        <v>Bahrain</v>
      </c>
    </row>
    <row r="55" ht="12.75">
      <c r="A55" s="224" t="str">
        <f>Translations!$B$415</f>
        <v>Bangladesh</v>
      </c>
    </row>
    <row r="56" ht="12.75">
      <c r="A56" s="224" t="str">
        <f>Translations!$B$416</f>
        <v>Barbados</v>
      </c>
    </row>
    <row r="57" ht="12.75">
      <c r="A57" s="224" t="str">
        <f>Translations!$B$417</f>
        <v>Belarus</v>
      </c>
    </row>
    <row r="58" ht="12.75">
      <c r="A58" s="224" t="str">
        <f>Translations!$B$370</f>
        <v>Belgia</v>
      </c>
    </row>
    <row r="59" ht="12.75">
      <c r="A59" s="224" t="str">
        <f>Translations!$B$418</f>
        <v>Belize</v>
      </c>
    </row>
    <row r="60" ht="12.75">
      <c r="A60" s="224" t="str">
        <f>Translations!$B$419</f>
        <v>Benin</v>
      </c>
    </row>
    <row r="61" ht="12.75">
      <c r="A61" s="224" t="str">
        <f>Translations!$B$420</f>
        <v>Bermuda</v>
      </c>
    </row>
    <row r="62" ht="12.75">
      <c r="A62" s="224" t="str">
        <f>Translations!$B$421</f>
        <v>Bhutan</v>
      </c>
    </row>
    <row r="63" ht="12.75">
      <c r="A63" s="224" t="str">
        <f>Translations!$B$422</f>
        <v>Bolivia, Plurinational State of</v>
      </c>
    </row>
    <row r="64" ht="12.75">
      <c r="A64" s="224" t="str">
        <f>Translations!$B$423</f>
        <v>Bosnia and Herzegovina</v>
      </c>
    </row>
    <row r="65" ht="12.75">
      <c r="A65" s="224" t="str">
        <f>Translations!$B$424</f>
        <v>Botswana</v>
      </c>
    </row>
    <row r="66" ht="12.75">
      <c r="A66" s="224" t="str">
        <f>Translations!$B$425</f>
        <v>Brazil</v>
      </c>
    </row>
    <row r="67" ht="12.75">
      <c r="A67" s="224" t="str">
        <f>Translations!$B$427</f>
        <v>Brunei Darussalam</v>
      </c>
    </row>
    <row r="68" ht="12.75">
      <c r="A68" s="224" t="str">
        <f>Translations!$B$371</f>
        <v>Bułgaria</v>
      </c>
    </row>
    <row r="69" ht="12.75">
      <c r="A69" s="224" t="str">
        <f>Translations!$B$428</f>
        <v>Burkina Faso</v>
      </c>
    </row>
    <row r="70" ht="12.75">
      <c r="A70" s="224" t="str">
        <f>Translations!$B$429</f>
        <v>Burundi</v>
      </c>
    </row>
    <row r="71" ht="12.75">
      <c r="A71" s="224" t="str">
        <f>Translations!$B$430</f>
        <v>Cambodia</v>
      </c>
    </row>
    <row r="72" ht="12.75">
      <c r="A72" s="224" t="str">
        <f>Translations!$B$431</f>
        <v>Cameroon</v>
      </c>
    </row>
    <row r="73" ht="12.75">
      <c r="A73" s="224" t="str">
        <f>Translations!$B$432</f>
        <v>Canada</v>
      </c>
    </row>
    <row r="74" ht="12.75">
      <c r="A74" s="224" t="str">
        <f>Translations!$B$433</f>
        <v>Cape Verde</v>
      </c>
    </row>
    <row r="75" ht="12.75">
      <c r="A75" s="224" t="str">
        <f>Translations!$B$434</f>
        <v>Cayman Islands</v>
      </c>
    </row>
    <row r="76" ht="12.75">
      <c r="A76" s="224" t="str">
        <f>Translations!$B$435</f>
        <v>Central African Republic</v>
      </c>
    </row>
    <row r="77" ht="12.75">
      <c r="A77" s="224" t="str">
        <f>Translations!$B$436</f>
        <v>Chad</v>
      </c>
    </row>
    <row r="78" ht="12.75">
      <c r="A78" s="224" t="str">
        <f>Translations!$B$437</f>
        <v>Channel Islands</v>
      </c>
    </row>
    <row r="79" ht="12.75">
      <c r="A79" s="224" t="str">
        <f>Translations!$B$438</f>
        <v>Chile</v>
      </c>
    </row>
    <row r="80" ht="12.75">
      <c r="A80" s="224" t="str">
        <f>Translations!$B$439</f>
        <v>China</v>
      </c>
    </row>
    <row r="81" ht="12.75">
      <c r="A81" s="224" t="str">
        <f>Translations!$B$442</f>
        <v>Colombia</v>
      </c>
    </row>
    <row r="82" ht="12.75">
      <c r="A82" s="224" t="str">
        <f>Translations!$B$443</f>
        <v>Comoros</v>
      </c>
    </row>
    <row r="83" ht="12.75">
      <c r="A83" s="224" t="str">
        <f>Translations!$B$444</f>
        <v>Congo</v>
      </c>
    </row>
    <row r="84" ht="12.75">
      <c r="A84" s="224" t="str">
        <f>Translations!$B$450</f>
        <v>Congo, The Democratic Republic of the</v>
      </c>
    </row>
    <row r="85" ht="12.75">
      <c r="A85" s="224" t="str">
        <f>Translations!$B$445</f>
        <v>Cook Islands</v>
      </c>
    </row>
    <row r="86" ht="12.75">
      <c r="A86" s="224" t="str">
        <f>Translations!$B$446</f>
        <v>Costa Rica</v>
      </c>
    </row>
    <row r="87" ht="12.75">
      <c r="A87" s="224" t="str">
        <f>Translations!$B$447</f>
        <v>Côte d'Ivoire</v>
      </c>
    </row>
    <row r="88" ht="12.75">
      <c r="A88" s="224" t="str">
        <f>Translations!$B$372</f>
        <v>Chorwacja</v>
      </c>
    </row>
    <row r="89" ht="12.75">
      <c r="A89" s="224" t="str">
        <f>Translations!$B$448</f>
        <v>Cuba</v>
      </c>
    </row>
    <row r="90" ht="15">
      <c r="A90" s="344" t="str">
        <f>Translations!$B$824</f>
        <v>Curaçao</v>
      </c>
    </row>
    <row r="91" ht="12.75">
      <c r="A91" s="224" t="str">
        <f>Translations!$B$373</f>
        <v>Cypr</v>
      </c>
    </row>
    <row r="92" ht="12.75">
      <c r="A92" s="224" t="str">
        <f>Translations!$B$374</f>
        <v>Czechy</v>
      </c>
    </row>
    <row r="93" ht="12.75">
      <c r="A93" s="224" t="str">
        <f>Translations!$B$375</f>
        <v>Dania</v>
      </c>
    </row>
    <row r="94" ht="12.75">
      <c r="A94" s="224" t="str">
        <f>Translations!$B$451</f>
        <v>Djibouti</v>
      </c>
    </row>
    <row r="95" ht="12.75">
      <c r="A95" s="224" t="str">
        <f>Translations!$B$452</f>
        <v>Dominica</v>
      </c>
    </row>
    <row r="96" ht="12.75">
      <c r="A96" s="224" t="str">
        <f>Translations!$B$453</f>
        <v>Dominican Republic</v>
      </c>
    </row>
    <row r="97" ht="12.75">
      <c r="A97" s="224" t="str">
        <f>Translations!$B$454</f>
        <v>Ecuador</v>
      </c>
    </row>
    <row r="98" ht="12.75">
      <c r="A98" s="224" t="str">
        <f>Translations!$B$455</f>
        <v>Egypt</v>
      </c>
    </row>
    <row r="99" ht="12.75">
      <c r="A99" s="224" t="str">
        <f>Translations!$B$456</f>
        <v>El Salvador</v>
      </c>
    </row>
    <row r="100" ht="12.75">
      <c r="A100" s="224" t="str">
        <f>Translations!$B$457</f>
        <v>Equatorial Guinea</v>
      </c>
    </row>
    <row r="101" ht="12.75">
      <c r="A101" s="224" t="str">
        <f>Translations!$B$458</f>
        <v>Eritrea</v>
      </c>
    </row>
    <row r="102" ht="12.75">
      <c r="A102" s="224" t="str">
        <f>Translations!$B$376</f>
        <v>Estonia</v>
      </c>
    </row>
    <row r="103" ht="12.75">
      <c r="A103" s="224" t="str">
        <f>Translations!$B$459</f>
        <v>Ethiopia</v>
      </c>
    </row>
    <row r="104" ht="12.75">
      <c r="A104" s="224" t="str">
        <f>Translations!$B$461</f>
        <v>Falkland Islands (Malvinas)</v>
      </c>
    </row>
    <row r="105" ht="12.75">
      <c r="A105" s="224" t="str">
        <f>Translations!$B$460</f>
        <v>Faroe Islands</v>
      </c>
    </row>
    <row r="106" ht="12.75">
      <c r="A106" s="224" t="str">
        <f>Translations!$B$462</f>
        <v>Fiji</v>
      </c>
    </row>
    <row r="107" ht="12.75">
      <c r="A107" s="224" t="str">
        <f>Translations!$B$377</f>
        <v>Finlandia</v>
      </c>
    </row>
    <row r="108" ht="12.75">
      <c r="A108" s="224" t="str">
        <f>Translations!$B$378</f>
        <v>Francja</v>
      </c>
    </row>
    <row r="109" ht="12.75">
      <c r="A109" s="224" t="str">
        <f>Translations!$B$464</f>
        <v>French Polynesia</v>
      </c>
    </row>
    <row r="110" ht="12.75">
      <c r="A110" s="224" t="str">
        <f>Translations!$B$465</f>
        <v>Gabon</v>
      </c>
    </row>
    <row r="111" ht="12.75">
      <c r="A111" s="224" t="str">
        <f>Translations!$B$466</f>
        <v>Gambia</v>
      </c>
    </row>
    <row r="112" ht="12.75">
      <c r="A112" s="224" t="str">
        <f>Translations!$B$467</f>
        <v>Georgia</v>
      </c>
    </row>
    <row r="113" ht="12.75">
      <c r="A113" s="224" t="str">
        <f>Translations!$B$379</f>
        <v>Niemcy</v>
      </c>
    </row>
    <row r="114" ht="12.75">
      <c r="A114" s="224" t="str">
        <f>Translations!$B$468</f>
        <v>Ghana</v>
      </c>
    </row>
    <row r="115" ht="12.75">
      <c r="A115" s="224" t="str">
        <f>Translations!$B$469</f>
        <v>Gibraltar</v>
      </c>
    </row>
    <row r="116" ht="12.75">
      <c r="A116" s="224" t="str">
        <f>Translations!$B$380</f>
        <v>Grecja</v>
      </c>
    </row>
    <row r="117" ht="12.75">
      <c r="A117" s="224" t="str">
        <f>Translations!$B$470</f>
        <v>Greenland</v>
      </c>
    </row>
    <row r="118" ht="12.75">
      <c r="A118" s="224" t="str">
        <f>Translations!$B$471</f>
        <v>Grenada</v>
      </c>
    </row>
    <row r="119" ht="12.75">
      <c r="A119" s="224" t="str">
        <f>Translations!$B$473</f>
        <v>Guam</v>
      </c>
    </row>
    <row r="120" ht="12.75">
      <c r="A120" s="224" t="str">
        <f>Translations!$B$474</f>
        <v>Guatemala</v>
      </c>
    </row>
    <row r="121" ht="12.75">
      <c r="A121" s="224" t="str">
        <f>Translations!$B$475</f>
        <v>Guernsey</v>
      </c>
    </row>
    <row r="122" ht="12.75">
      <c r="A122" s="224" t="str">
        <f>Translations!$B$476</f>
        <v>Guinea</v>
      </c>
    </row>
    <row r="123" ht="12.75">
      <c r="A123" s="224" t="str">
        <f>Translations!$B$477</f>
        <v>Guinea-Bissau</v>
      </c>
    </row>
    <row r="124" ht="12.75">
      <c r="A124" s="224" t="str">
        <f>Translations!$B$478</f>
        <v>Guyana</v>
      </c>
    </row>
    <row r="125" ht="12.75">
      <c r="A125" s="224" t="str">
        <f>Translations!$B$479</f>
        <v>Haiti</v>
      </c>
    </row>
    <row r="126" ht="12.75">
      <c r="A126" s="224" t="str">
        <f>Translations!$B$480</f>
        <v>Holy See (Vatican City State)</v>
      </c>
    </row>
    <row r="127" ht="12.75">
      <c r="A127" s="224" t="str">
        <f>Translations!$B$481</f>
        <v>Honduras</v>
      </c>
    </row>
    <row r="128" ht="12.75">
      <c r="A128" s="224" t="str">
        <f>Translations!$B$440</f>
        <v>Hong Kong SAR</v>
      </c>
    </row>
    <row r="129" ht="12.75">
      <c r="A129" s="224" t="str">
        <f>Translations!$B$381</f>
        <v>Węgry</v>
      </c>
    </row>
    <row r="130" ht="12.75">
      <c r="A130" s="224" t="str">
        <f>Translations!$B$382</f>
        <v>Islandia </v>
      </c>
    </row>
    <row r="131" ht="12.75">
      <c r="A131" s="224" t="str">
        <f>Translations!$B$482</f>
        <v>India</v>
      </c>
    </row>
    <row r="132" ht="12.75">
      <c r="A132" s="224" t="str">
        <f>Translations!$B$483</f>
        <v>Indonesia</v>
      </c>
    </row>
    <row r="133" ht="12.75">
      <c r="A133" s="224" t="str">
        <f>Translations!$B$484</f>
        <v>Iran, Islamic Republic of</v>
      </c>
    </row>
    <row r="134" ht="12.75">
      <c r="A134" s="224" t="str">
        <f>Translations!$B$485</f>
        <v>Iraq</v>
      </c>
    </row>
    <row r="135" ht="12.75">
      <c r="A135" s="224" t="str">
        <f>Translations!$B$383</f>
        <v>Irlandia</v>
      </c>
    </row>
    <row r="136" ht="12.75">
      <c r="A136" s="224" t="str">
        <f>Translations!$B$486</f>
        <v>Isle of Man</v>
      </c>
    </row>
    <row r="137" ht="12.75">
      <c r="A137" s="224" t="str">
        <f>Translations!$B$487</f>
        <v>Israel</v>
      </c>
    </row>
    <row r="138" ht="12.75">
      <c r="A138" s="224" t="str">
        <f>Translations!$B$384</f>
        <v>Włochy</v>
      </c>
    </row>
    <row r="139" ht="12.75">
      <c r="A139" s="224" t="str">
        <f>Translations!$B$488</f>
        <v>Jamaica</v>
      </c>
    </row>
    <row r="140" ht="12.75">
      <c r="A140" s="224" t="str">
        <f>Translations!$B$489</f>
        <v>Japan</v>
      </c>
    </row>
    <row r="141" ht="12.75">
      <c r="A141" s="224" t="str">
        <f>Translations!$B$490</f>
        <v>Jersey</v>
      </c>
    </row>
    <row r="142" ht="12.75">
      <c r="A142" s="224" t="str">
        <f>Translations!$B$491</f>
        <v>Jordan</v>
      </c>
    </row>
    <row r="143" ht="12.75">
      <c r="A143" s="224" t="str">
        <f>Translations!$B$492</f>
        <v>Kazakhstan</v>
      </c>
    </row>
    <row r="144" ht="12.75">
      <c r="A144" s="224" t="str">
        <f>Translations!$B$493</f>
        <v>Kenya</v>
      </c>
    </row>
    <row r="145" ht="12.75">
      <c r="A145" s="224" t="str">
        <f>Translations!$B$494</f>
        <v>Kiribati</v>
      </c>
    </row>
    <row r="146" ht="12.75">
      <c r="A146" s="224" t="str">
        <f>Translations!$B$449</f>
        <v>Korea, Democratic People's Republic of</v>
      </c>
    </row>
    <row r="147" ht="12.75">
      <c r="A147" s="224" t="str">
        <f>Translations!$B$545</f>
        <v>Korea, Republic of</v>
      </c>
    </row>
    <row r="148" ht="15">
      <c r="A148" s="344" t="str">
        <f>Translations!$B$825</f>
        <v>Kosovo, United Nations Interim Administration Mission</v>
      </c>
    </row>
    <row r="149" ht="12.75">
      <c r="A149" s="224" t="str">
        <f>Translations!$B$495</f>
        <v>Kuwait</v>
      </c>
    </row>
    <row r="150" ht="12.75">
      <c r="A150" s="224" t="str">
        <f>Translations!$B$496</f>
        <v>Kyrgyzstan</v>
      </c>
    </row>
    <row r="151" ht="12.75">
      <c r="A151" s="224" t="str">
        <f>Translations!$B$497</f>
        <v>Lao People's Democratic Republic</v>
      </c>
    </row>
    <row r="152" ht="12.75">
      <c r="A152" s="224" t="str">
        <f>Translations!$B$385</f>
        <v>Łotwa</v>
      </c>
    </row>
    <row r="153" ht="12.75">
      <c r="A153" s="224" t="str">
        <f>Translations!$B$498</f>
        <v>Lebanon</v>
      </c>
    </row>
    <row r="154" ht="12.75">
      <c r="A154" s="224" t="str">
        <f>Translations!$B$499</f>
        <v>Lesotho</v>
      </c>
    </row>
    <row r="155" ht="12.75">
      <c r="A155" s="224" t="str">
        <f>Translations!$B$500</f>
        <v>Liberia</v>
      </c>
    </row>
    <row r="156" ht="12.75">
      <c r="A156" s="224" t="str">
        <f>Translations!$B$501</f>
        <v>Libya</v>
      </c>
    </row>
    <row r="157" ht="12.75">
      <c r="A157" s="224" t="str">
        <f>Translations!$B$386</f>
        <v>Liechtenstein</v>
      </c>
    </row>
    <row r="158" ht="12.75">
      <c r="A158" s="224" t="str">
        <f>Translations!$B$387</f>
        <v>Litwa</v>
      </c>
    </row>
    <row r="159" ht="12.75">
      <c r="A159" s="224" t="str">
        <f>Translations!$B$388</f>
        <v>Luksemburg</v>
      </c>
    </row>
    <row r="160" ht="12.75">
      <c r="A160" s="224" t="str">
        <f>Translations!$B$441</f>
        <v>Macao SAR</v>
      </c>
    </row>
    <row r="161" ht="12.75">
      <c r="A161" s="224" t="str">
        <f>Translations!$B$578</f>
        <v>North Macedonia</v>
      </c>
    </row>
    <row r="162" ht="12.75">
      <c r="A162" s="224" t="str">
        <f>Translations!$B$502</f>
        <v>Madagascar</v>
      </c>
    </row>
    <row r="163" ht="12.75">
      <c r="A163" s="224" t="str">
        <f>Translations!$B$503</f>
        <v>Malawi</v>
      </c>
    </row>
    <row r="164" ht="12.75">
      <c r="A164" s="224" t="str">
        <f>Translations!$B$504</f>
        <v>Malaysia</v>
      </c>
    </row>
    <row r="165" ht="12.75">
      <c r="A165" s="224" t="str">
        <f>Translations!$B$505</f>
        <v>Maldives</v>
      </c>
    </row>
    <row r="166" ht="12.75">
      <c r="A166" s="224" t="str">
        <f>Translations!$B$506</f>
        <v>Mali</v>
      </c>
    </row>
    <row r="167" ht="12.75">
      <c r="A167" s="224" t="str">
        <f>Translations!$B$389</f>
        <v>Malta</v>
      </c>
    </row>
    <row r="168" ht="12.75">
      <c r="A168" s="224" t="str">
        <f>Translations!$B$507</f>
        <v>Marshall Islands</v>
      </c>
    </row>
    <row r="169" ht="12.75">
      <c r="A169" s="224" t="str">
        <f>Translations!$B$509</f>
        <v>Mauritania</v>
      </c>
    </row>
    <row r="170" ht="12.75">
      <c r="A170" s="224" t="str">
        <f>Translations!$B$510</f>
        <v>Mauritius</v>
      </c>
    </row>
    <row r="171" ht="12.75">
      <c r="A171" s="224" t="str">
        <f>Translations!$B$511</f>
        <v>Mayotte</v>
      </c>
    </row>
    <row r="172" ht="12.75">
      <c r="A172" s="224" t="str">
        <f>Translations!$B$512</f>
        <v>Mexico</v>
      </c>
    </row>
    <row r="173" ht="12.75">
      <c r="A173" s="224" t="str">
        <f>Translations!$B$513</f>
        <v>Micronesia, Federated States of</v>
      </c>
    </row>
    <row r="174" ht="12.75">
      <c r="A174" s="224" t="str">
        <f>Translations!$B$546</f>
        <v>Moldova, Republic of</v>
      </c>
    </row>
    <row r="175" ht="12.75">
      <c r="A175" s="224" t="str">
        <f>Translations!$B$514</f>
        <v>Monaco</v>
      </c>
    </row>
    <row r="176" ht="12.75">
      <c r="A176" s="224" t="str">
        <f>Translations!$B$515</f>
        <v>Mongolia</v>
      </c>
    </row>
    <row r="177" ht="12.75">
      <c r="A177" s="224" t="str">
        <f>Translations!$B$516</f>
        <v>Montenegro</v>
      </c>
    </row>
    <row r="178" ht="12.75">
      <c r="A178" s="224" t="str">
        <f>Translations!$B$517</f>
        <v>Montserrat</v>
      </c>
    </row>
    <row r="179" ht="12.75">
      <c r="A179" s="224" t="str">
        <f>Translations!$B$518</f>
        <v>Morocco</v>
      </c>
    </row>
    <row r="180" ht="12.75">
      <c r="A180" s="224" t="str">
        <f>Translations!$B$519</f>
        <v>Mozambique</v>
      </c>
    </row>
    <row r="181" ht="12.75">
      <c r="A181" s="224" t="str">
        <f>Translations!$B$520</f>
        <v>Myanmar</v>
      </c>
    </row>
    <row r="182" ht="12.75">
      <c r="A182" s="224" t="str">
        <f>Translations!$B$521</f>
        <v>Namibia</v>
      </c>
    </row>
    <row r="183" ht="12.75">
      <c r="A183" s="224" t="str">
        <f>Translations!$B$522</f>
        <v>Nauru</v>
      </c>
    </row>
    <row r="184" ht="12.75">
      <c r="A184" s="224" t="str">
        <f>Translations!$B$523</f>
        <v>Nepal</v>
      </c>
    </row>
    <row r="185" ht="12.75">
      <c r="A185" s="224" t="str">
        <f>Translations!$B$390</f>
        <v>Holandia</v>
      </c>
    </row>
    <row r="186" ht="12.75">
      <c r="A186" s="224" t="str">
        <f>Translations!$B$525</f>
        <v>New Caledonia</v>
      </c>
    </row>
    <row r="187" ht="12.75">
      <c r="A187" s="224" t="str">
        <f>Translations!$B$526</f>
        <v>New Zealand</v>
      </c>
    </row>
    <row r="188" ht="12.75">
      <c r="A188" s="224" t="str">
        <f>Translations!$B$527</f>
        <v>Nicaragua</v>
      </c>
    </row>
    <row r="189" ht="12.75">
      <c r="A189" s="224" t="str">
        <f>Translations!$B$528</f>
        <v>Niger</v>
      </c>
    </row>
    <row r="190" ht="12.75">
      <c r="A190" s="224" t="str">
        <f>Translations!$B$529</f>
        <v>Nigeria</v>
      </c>
    </row>
    <row r="191" ht="12.75">
      <c r="A191" s="224" t="str">
        <f>Translations!$B$530</f>
        <v>Niue</v>
      </c>
    </row>
    <row r="192" ht="12.75">
      <c r="A192" s="224" t="str">
        <f>Translations!$B$531</f>
        <v>Norfolk Island</v>
      </c>
    </row>
    <row r="193" ht="12.75">
      <c r="A193" s="224" t="str">
        <f>Translations!$B$532</f>
        <v>Northern Mariana Islands</v>
      </c>
    </row>
    <row r="194" ht="12.75">
      <c r="A194" s="224" t="str">
        <f>Translations!$B$391</f>
        <v>Norwegia </v>
      </c>
    </row>
    <row r="195" ht="12.75">
      <c r="A195" s="224" t="str">
        <f>Translations!$B$534</f>
        <v>Oman</v>
      </c>
    </row>
    <row r="196" ht="12.75">
      <c r="A196" s="224" t="str">
        <f>Translations!$B$535</f>
        <v>Pakistan</v>
      </c>
    </row>
    <row r="197" ht="12.75">
      <c r="A197" s="224" t="str">
        <f>Translations!$B$536</f>
        <v>Palau</v>
      </c>
    </row>
    <row r="198" ht="12.75">
      <c r="A198" s="224" t="str">
        <f>Translations!$B$533</f>
        <v>Palestinian Territory, Occupied</v>
      </c>
    </row>
    <row r="199" ht="12.75">
      <c r="A199" s="224" t="str">
        <f>Translations!$B$537</f>
        <v>Panama</v>
      </c>
    </row>
    <row r="200" ht="12.75">
      <c r="A200" s="224" t="str">
        <f>Translations!$B$538</f>
        <v>Papua New Guinea</v>
      </c>
    </row>
    <row r="201" ht="12.75">
      <c r="A201" s="224" t="str">
        <f>Translations!$B$539</f>
        <v>Paraguay</v>
      </c>
    </row>
    <row r="202" ht="12.75">
      <c r="A202" s="224" t="str">
        <f>Translations!$B$540</f>
        <v>Peru</v>
      </c>
    </row>
    <row r="203" ht="12.75">
      <c r="A203" s="224" t="str">
        <f>Translations!$B$541</f>
        <v>Philippines</v>
      </c>
    </row>
    <row r="204" ht="12.75">
      <c r="A204" s="224" t="str">
        <f>Translations!$B$542</f>
        <v>Pitcairn</v>
      </c>
    </row>
    <row r="205" ht="12.75">
      <c r="A205" s="224" t="str">
        <f>Translations!$B$392</f>
        <v>Polska</v>
      </c>
    </row>
    <row r="206" ht="12.75">
      <c r="A206" s="224" t="str">
        <f>Translations!$B$393</f>
        <v>Portugalia</v>
      </c>
    </row>
    <row r="207" ht="12.75">
      <c r="A207" s="224" t="str">
        <f>Translations!$B$543</f>
        <v>Puerto Rico</v>
      </c>
    </row>
    <row r="208" ht="12.75">
      <c r="A208" s="224" t="str">
        <f>Translations!$B$544</f>
        <v>Qatar</v>
      </c>
    </row>
    <row r="209" ht="12.75">
      <c r="A209" s="224" t="str">
        <f>Translations!$B$394</f>
        <v>Rumunia</v>
      </c>
    </row>
    <row r="210" ht="12.75">
      <c r="A210" s="224" t="str">
        <f>Translations!$B$548</f>
        <v>Russian Federation</v>
      </c>
    </row>
    <row r="211" ht="12.75">
      <c r="A211" s="224" t="str">
        <f>Translations!$B$549</f>
        <v>Rwanda</v>
      </c>
    </row>
    <row r="212" ht="12.75">
      <c r="A212" s="224" t="str">
        <f>Translations!$B$550</f>
        <v>Saint Barthélemy</v>
      </c>
    </row>
    <row r="213" ht="15">
      <c r="A213" s="344" t="str">
        <f>Translations!$B$826</f>
        <v>Saint Helena, Ascension and Tristan da Cunha</v>
      </c>
    </row>
    <row r="214" ht="12.75">
      <c r="A214" s="224" t="str">
        <f>Translations!$B$552</f>
        <v>Saint Kitts and Nevis</v>
      </c>
    </row>
    <row r="215" ht="12.75">
      <c r="A215" s="224" t="str">
        <f>Translations!$B$553</f>
        <v>Saint Lucia</v>
      </c>
    </row>
    <row r="216" ht="12.75">
      <c r="A216" s="224" t="str">
        <f>Translations!$B$555</f>
        <v>Saint Pierre and Miquelon</v>
      </c>
    </row>
    <row r="217" ht="12.75">
      <c r="A217" s="224" t="str">
        <f>Translations!$B$556</f>
        <v>Saint Vincent and the Grenadines</v>
      </c>
    </row>
    <row r="218" ht="12.75">
      <c r="A218" s="224" t="str">
        <f>Translations!$B$554</f>
        <v>Saint-Martin (French part)</v>
      </c>
    </row>
    <row r="219" ht="12.75">
      <c r="A219" s="224" t="str">
        <f>Translations!$B$557</f>
        <v>Samoa</v>
      </c>
    </row>
    <row r="220" ht="12.75">
      <c r="A220" s="224" t="str">
        <f>Translations!$B$558</f>
        <v>San Marino</v>
      </c>
    </row>
    <row r="221" ht="12.75">
      <c r="A221" s="224" t="str">
        <f>Translations!$B$559</f>
        <v>Sao Tome and Principe</v>
      </c>
    </row>
    <row r="222" ht="12.75">
      <c r="A222" s="224" t="str">
        <f>Translations!$B$560</f>
        <v>Saudi Arabia</v>
      </c>
    </row>
    <row r="223" ht="12.75">
      <c r="A223" s="224" t="str">
        <f>Translations!$B$561</f>
        <v>Senegal</v>
      </c>
    </row>
    <row r="224" ht="12.75">
      <c r="A224" s="224" t="str">
        <f>Translations!$B$562</f>
        <v>Serbia</v>
      </c>
    </row>
    <row r="225" ht="12.75">
      <c r="A225" s="224" t="str">
        <f>Translations!$B$563</f>
        <v>Seychelles</v>
      </c>
    </row>
    <row r="226" ht="12.75">
      <c r="A226" s="224" t="str">
        <f>Translations!$B$564</f>
        <v>Sierra Leone</v>
      </c>
    </row>
    <row r="227" ht="12.75">
      <c r="A227" s="224" t="str">
        <f>Translations!$B$565</f>
        <v>Singapore</v>
      </c>
    </row>
    <row r="228" ht="15">
      <c r="A228" s="344" t="str">
        <f>Translations!$B$827</f>
        <v>Sint Maarten (Dutch Part)</v>
      </c>
    </row>
    <row r="229" ht="12.75">
      <c r="A229" s="224" t="str">
        <f>Translations!$B$395</f>
        <v>Słowacja</v>
      </c>
    </row>
    <row r="230" ht="12.75">
      <c r="A230" s="224" t="str">
        <f>Translations!$B$396</f>
        <v>Słowenia</v>
      </c>
    </row>
    <row r="231" ht="12.75">
      <c r="A231" s="224" t="str">
        <f>Translations!$B$566</f>
        <v>Solomon Islands</v>
      </c>
    </row>
    <row r="232" ht="12.75">
      <c r="A232" s="224" t="str">
        <f>Translations!$B$567</f>
        <v>Somalia</v>
      </c>
    </row>
    <row r="233" ht="12.75">
      <c r="A233" s="224" t="str">
        <f>Translations!$B$568</f>
        <v>South Africa</v>
      </c>
    </row>
    <row r="234" ht="15">
      <c r="A234" s="344" t="str">
        <f>Translations!$B$828</f>
        <v>South Georgia and the South Sandwich Islands</v>
      </c>
    </row>
    <row r="235" ht="15">
      <c r="A235" s="344" t="str">
        <f>Translations!$B$829</f>
        <v>South Sudan</v>
      </c>
    </row>
    <row r="236" ht="12.75">
      <c r="A236" s="224" t="str">
        <f>Translations!$B$397</f>
        <v>Hiszpania</v>
      </c>
    </row>
    <row r="237" ht="12.75">
      <c r="A237" s="224" t="str">
        <f>Translations!$B$569</f>
        <v>Sri Lanka</v>
      </c>
    </row>
    <row r="238" ht="12.75">
      <c r="A238" s="224" t="str">
        <f>Translations!$B$570</f>
        <v>Sudan</v>
      </c>
    </row>
    <row r="239" ht="12.75">
      <c r="A239" s="224" t="str">
        <f>Translations!$B$571</f>
        <v>Suriname</v>
      </c>
    </row>
    <row r="240" ht="12.75">
      <c r="A240" s="224" t="str">
        <f>Translations!$B$572</f>
        <v>Svalbard and Jan Mayen Islands</v>
      </c>
    </row>
    <row r="241" ht="12.75">
      <c r="A241" s="224" t="str">
        <f>Translations!$B$573</f>
        <v>Swaziland</v>
      </c>
    </row>
    <row r="242" ht="12.75">
      <c r="A242" s="224" t="str">
        <f>Translations!$B$398</f>
        <v>Szwecja</v>
      </c>
    </row>
    <row r="243" ht="12.75">
      <c r="A243" s="224" t="str">
        <f>Translations!$B$574</f>
        <v>Switzerland</v>
      </c>
    </row>
    <row r="244" ht="12.75">
      <c r="A244" s="224" t="str">
        <f>Translations!$B$575</f>
        <v>Syrian Arab Republic</v>
      </c>
    </row>
    <row r="245" ht="15">
      <c r="A245" s="344" t="str">
        <f>Translations!$B$830</f>
        <v>Taiwan</v>
      </c>
    </row>
    <row r="246" ht="12.75">
      <c r="A246" s="224" t="str">
        <f>Translations!$B$576</f>
        <v>Tajikistan</v>
      </c>
    </row>
    <row r="247" ht="12.75">
      <c r="A247" s="224" t="str">
        <f>Translations!$B$592</f>
        <v>Tanzania, United Republic of</v>
      </c>
    </row>
    <row r="248" ht="12.75">
      <c r="A248" s="224" t="str">
        <f>Translations!$B$577</f>
        <v>Thailand</v>
      </c>
    </row>
    <row r="249" ht="12.75">
      <c r="A249" s="224" t="str">
        <f>Translations!$B$579</f>
        <v>Timor-Leste</v>
      </c>
    </row>
    <row r="250" ht="12.75">
      <c r="A250" s="224" t="str">
        <f>Translations!$B$580</f>
        <v>Togo</v>
      </c>
    </row>
    <row r="251" ht="12.75">
      <c r="A251" s="224" t="str">
        <f>Translations!$B$581</f>
        <v>Tokelau</v>
      </c>
    </row>
    <row r="252" ht="12.75">
      <c r="A252" s="224" t="str">
        <f>Translations!$B$582</f>
        <v>Tonga</v>
      </c>
    </row>
    <row r="253" ht="12.75">
      <c r="A253" s="224" t="str">
        <f>Translations!$B$583</f>
        <v>Trinidad and Tobago</v>
      </c>
    </row>
    <row r="254" ht="12.75">
      <c r="A254" s="224" t="str">
        <f>Translations!$B$584</f>
        <v>Tunisia</v>
      </c>
    </row>
    <row r="255" ht="12.75">
      <c r="A255" s="224" t="str">
        <f>Translations!$B$585</f>
        <v>Turkey</v>
      </c>
    </row>
    <row r="256" ht="12.75">
      <c r="A256" s="224" t="str">
        <f>Translations!$B$586</f>
        <v>Turkmenistan</v>
      </c>
    </row>
    <row r="257" ht="12.75">
      <c r="A257" s="224" t="str">
        <f>Translations!$B$587</f>
        <v>Turks and Caicos Islands</v>
      </c>
    </row>
    <row r="258" ht="12.75">
      <c r="A258" s="224" t="str">
        <f>Translations!$B$588</f>
        <v>Tuvalu</v>
      </c>
    </row>
    <row r="259" ht="12.75">
      <c r="A259" s="224" t="str">
        <f>Translations!$B$589</f>
        <v>Uganda</v>
      </c>
    </row>
    <row r="260" ht="12.75">
      <c r="A260" s="224" t="str">
        <f>Translations!$B$590</f>
        <v>Ukraine</v>
      </c>
    </row>
    <row r="261" ht="12.75">
      <c r="A261" s="224" t="str">
        <f>Translations!$B$591</f>
        <v>United Arab Emirates</v>
      </c>
    </row>
    <row r="262" ht="12.75">
      <c r="A262" s="224" t="str">
        <f>Translations!$B$399</f>
        <v>Zjednoczone Królestwo</v>
      </c>
    </row>
    <row r="263" ht="12.75">
      <c r="A263" s="224" t="str">
        <f>Translations!$B$593</f>
        <v>United States</v>
      </c>
    </row>
    <row r="264" ht="12.75">
      <c r="A264" s="224" t="str">
        <f>Translations!$B$595</f>
        <v>Uruguay</v>
      </c>
    </row>
    <row r="265" ht="12.75">
      <c r="A265" s="224" t="str">
        <f>Translations!$B$596</f>
        <v>Uzbekistan</v>
      </c>
    </row>
    <row r="266" ht="12.75">
      <c r="A266" s="224" t="str">
        <f>Translations!$B$597</f>
        <v>Vanuatu</v>
      </c>
    </row>
    <row r="267" ht="12.75">
      <c r="A267" s="224" t="str">
        <f>Translations!$B$598</f>
        <v>Venezuela, Bolivarian Republic of</v>
      </c>
    </row>
    <row r="268" ht="12.75">
      <c r="A268" s="224" t="str">
        <f>Translations!$B$599</f>
        <v>Viet Nam</v>
      </c>
    </row>
    <row r="269" ht="12.75">
      <c r="A269" s="224" t="str">
        <f>Translations!$B$426</f>
        <v>Virgin Islands, British</v>
      </c>
    </row>
    <row r="270" ht="12.75">
      <c r="A270" s="224" t="str">
        <f>Translations!$B$594</f>
        <v>Virgin Islands, U.S.</v>
      </c>
    </row>
    <row r="271" ht="12.75">
      <c r="A271" s="224" t="str">
        <f>Translations!$B$600</f>
        <v>Wallis and Futuna Islands</v>
      </c>
    </row>
    <row r="272" ht="12.75">
      <c r="A272" s="224" t="str">
        <f>Translations!$B$601</f>
        <v>Western Sahara</v>
      </c>
    </row>
    <row r="273" ht="12.75">
      <c r="A273" s="224" t="str">
        <f>Translations!$B$602</f>
        <v>Yemen</v>
      </c>
    </row>
    <row r="274" ht="12.75">
      <c r="A274" s="224" t="str">
        <f>Translations!$B$603</f>
        <v>Zambia</v>
      </c>
    </row>
    <row r="275" ht="12.75">
      <c r="A275" s="224" t="str">
        <f>Translations!$B$604</f>
        <v>Zimbabwe</v>
      </c>
    </row>
    <row r="276" ht="12.75"/>
    <row r="277" ht="12.75"/>
    <row r="278" ht="12.75"/>
    <row r="279" ht="12.75">
      <c r="A279" s="45" t="s">
        <v>862</v>
      </c>
    </row>
    <row r="280" ht="12.75">
      <c r="A280" s="44" t="str">
        <f>Translations!$B$605</f>
        <v>przekazana właściwemu organowi</v>
      </c>
    </row>
    <row r="281" ht="12.75">
      <c r="A281" s="44" t="str">
        <f>Translations!$B$606</f>
        <v>zatwierdzona przez właściwy organ</v>
      </c>
    </row>
    <row r="282" ht="12.75">
      <c r="A282" s="44" t="str">
        <f>Translations!$B$607</f>
        <v>odrzucona przez właściwy organ</v>
      </c>
    </row>
    <row r="283" ht="12.75">
      <c r="A283" s="44" t="str">
        <f>Translations!$B$608</f>
        <v>zwrócona z uwagami</v>
      </c>
    </row>
    <row r="284" ht="12.75">
      <c r="A284" s="44" t="str">
        <f>Translations!$B$609</f>
        <v>projekt roboczy</v>
      </c>
    </row>
    <row r="285" ht="12.75">
      <c r="A285" s="44"/>
    </row>
    <row r="286" ht="12.75"/>
    <row r="287" ht="12.75">
      <c r="A287" s="121" t="s">
        <v>1200</v>
      </c>
    </row>
    <row r="288" spans="1:2" ht="12.75">
      <c r="A288" s="121" t="s">
        <v>1036</v>
      </c>
      <c r="B288" s="386" t="str">
        <f>Translations!$B$1009</f>
        <v>Contradiction with 2.c!</v>
      </c>
    </row>
    <row r="289" ht="12.75"/>
    <row r="290" ht="12.75"/>
    <row r="291" ht="12.75"/>
    <row r="292" ht="12.75">
      <c r="A292" s="223" t="s">
        <v>300</v>
      </c>
    </row>
    <row r="293" ht="12.75">
      <c r="A293" s="224" t="str">
        <f>Translations!$B$368</f>
        <v>Proszę wybrać</v>
      </c>
    </row>
    <row r="294" ht="12.75">
      <c r="A294" s="224" t="str">
        <f>Translations!$B$610</f>
        <v>Komercyjny</v>
      </c>
    </row>
    <row r="295" ht="12.75">
      <c r="A295" s="224" t="str">
        <f>Translations!$B$611</f>
        <v>Niekomercyjny</v>
      </c>
    </row>
    <row r="296" ht="12.75"/>
    <row r="297" ht="12.75"/>
    <row r="298" ht="12.75">
      <c r="A298" s="226" t="s">
        <v>310</v>
      </c>
    </row>
    <row r="299" ht="12.75">
      <c r="A299" s="224" t="str">
        <f>Translations!$B$368</f>
        <v>Proszę wybrać</v>
      </c>
    </row>
    <row r="300" ht="12.75">
      <c r="A300" s="224" t="str">
        <f>Translations!$B$612</f>
        <v>Loty rozkładowe</v>
      </c>
    </row>
    <row r="301" ht="12.75">
      <c r="A301" s="224" t="str">
        <f>Translations!$B$613</f>
        <v>Loty nierozkładowe</v>
      </c>
    </row>
    <row r="302" ht="12.75">
      <c r="A302" s="224" t="str">
        <f>Translations!$B$614</f>
        <v>Loty rozkładowe i nierozkładowe</v>
      </c>
    </row>
    <row r="303" ht="12.75"/>
    <row r="304" ht="12.75"/>
    <row r="305" ht="12.75">
      <c r="A305" s="226" t="s">
        <v>327</v>
      </c>
    </row>
    <row r="306" ht="12.75">
      <c r="A306" s="224" t="str">
        <f>Translations!$B$368</f>
        <v>Proszę wybrać</v>
      </c>
    </row>
    <row r="307" ht="12.75">
      <c r="A307" s="225" t="str">
        <f>Translations!$B$615</f>
        <v>Loty wyłącznie w EOG</v>
      </c>
    </row>
    <row r="308" ht="12.75">
      <c r="A308" s="225" t="str">
        <f>Translations!$B$616</f>
        <v>Loty wewnątrz i poza EOG</v>
      </c>
    </row>
    <row r="309" ht="12.75"/>
    <row r="310" ht="12.75"/>
    <row r="311" ht="12.75">
      <c r="A311" s="226" t="s">
        <v>258</v>
      </c>
    </row>
    <row r="312" ht="12.75">
      <c r="A312" s="224" t="str">
        <f>Translations!$B$368</f>
        <v>Proszę wybrać</v>
      </c>
    </row>
    <row r="313" ht="12.75">
      <c r="A313" s="224"/>
    </row>
    <row r="314" ht="12.75">
      <c r="A314" s="224" t="str">
        <f>Translations!$B$617</f>
        <v>Kapitan</v>
      </c>
    </row>
    <row r="315" ht="12.75">
      <c r="A315" s="224" t="str">
        <f>Translations!$B$618</f>
        <v>Pan</v>
      </c>
    </row>
    <row r="316" ht="12.75">
      <c r="A316" s="224" t="str">
        <f>Translations!$B$619</f>
        <v>Pani</v>
      </c>
    </row>
    <row r="317" ht="12.75">
      <c r="A317" s="224" t="str">
        <f>Translations!$B$620</f>
        <v>Pani</v>
      </c>
    </row>
    <row r="318" ht="12.75">
      <c r="A318" s="224" t="str">
        <f>Translations!$B$621</f>
        <v>Pani</v>
      </c>
    </row>
    <row r="319" ht="12.75">
      <c r="A319" s="224" t="str">
        <f>Translations!$B$622</f>
        <v>Dr</v>
      </c>
    </row>
    <row r="320" ht="12.75"/>
    <row r="321" ht="12.75">
      <c r="A321" s="226" t="s">
        <v>364</v>
      </c>
    </row>
    <row r="322" ht="12.75">
      <c r="A322" s="227" t="str">
        <f>Translations!$B$368</f>
        <v>Proszę wybrać</v>
      </c>
    </row>
    <row r="323" ht="12.75">
      <c r="A323" s="227"/>
    </row>
    <row r="324" ht="12.75">
      <c r="A324" s="224" t="str">
        <f>Translations!$B$623</f>
        <v>Company / Limited Liability Partnership</v>
      </c>
    </row>
    <row r="325" ht="12.75">
      <c r="A325" s="224" t="str">
        <f>Translations!$B$624</f>
        <v>Partnership</v>
      </c>
    </row>
    <row r="326" ht="12.75">
      <c r="A326" s="224" t="str">
        <f>Translations!$B$625</f>
        <v>Individual / Sole Trader</v>
      </c>
    </row>
    <row r="327" ht="12.75"/>
    <row r="328" ht="12.75">
      <c r="A328" s="226" t="s">
        <v>233</v>
      </c>
    </row>
    <row r="329" ht="12.75">
      <c r="A329" s="224" t="str">
        <f>Translations!$B$368</f>
        <v>Proszę wybrać</v>
      </c>
    </row>
    <row r="330" ht="12.75">
      <c r="A330" s="224" t="str">
        <f>Translations!$B$626</f>
        <v>Actual/standard mass from Mass &amp; Balance documentation</v>
      </c>
    </row>
    <row r="331" ht="12.75">
      <c r="A331" s="224" t="str">
        <f>Translations!$B$627</f>
        <v>Alternative methodology</v>
      </c>
    </row>
    <row r="332" ht="12.75"/>
    <row r="333" ht="12.75">
      <c r="A333" s="226" t="s">
        <v>235</v>
      </c>
    </row>
    <row r="334" ht="12.75">
      <c r="A334" s="224" t="str">
        <f>Translations!$B$368</f>
        <v>Proszę wybrać</v>
      </c>
    </row>
    <row r="335" ht="12.75">
      <c r="A335" s="224" t="str">
        <f>Translations!$B$628</f>
        <v>100 kg default</v>
      </c>
    </row>
    <row r="336" ht="12.75">
      <c r="A336" s="224" t="str">
        <f>Translations!$B$629</f>
        <v>Mass contained in Mass &amp; Balance documentation</v>
      </c>
    </row>
    <row r="337" ht="12.75">
      <c r="A337" s="65"/>
    </row>
    <row r="338" ht="12.75">
      <c r="A338" s="223" t="s">
        <v>391</v>
      </c>
    </row>
    <row r="339" ht="12.75">
      <c r="A339" s="224"/>
    </row>
    <row r="340" ht="12.75">
      <c r="A340" s="228" t="s">
        <v>219</v>
      </c>
    </row>
    <row r="341" ht="12.75">
      <c r="A341" s="228" t="s">
        <v>220</v>
      </c>
    </row>
    <row r="342" ht="12.75">
      <c r="A342" s="228" t="s">
        <v>221</v>
      </c>
    </row>
    <row r="343" ht="12.75">
      <c r="A343" s="228" t="s">
        <v>222</v>
      </c>
    </row>
    <row r="344" ht="12.75">
      <c r="A344" s="228" t="s">
        <v>223</v>
      </c>
    </row>
    <row r="345" ht="12.75">
      <c r="A345" s="228" t="s">
        <v>402</v>
      </c>
    </row>
    <row r="346" ht="12.75">
      <c r="A346" s="228" t="s">
        <v>404</v>
      </c>
    </row>
    <row r="347" ht="12.75">
      <c r="A347" s="228" t="s">
        <v>407</v>
      </c>
    </row>
    <row r="348" ht="12.75"/>
    <row r="349" ht="12.75">
      <c r="A349" s="226" t="s">
        <v>688</v>
      </c>
    </row>
    <row r="350" ht="12.75">
      <c r="A350" s="224" t="str">
        <f>Translations!$B$368</f>
        <v>Proszę wybrać</v>
      </c>
    </row>
    <row r="351" ht="12.75">
      <c r="A351" s="224" t="str">
        <f>Translations!$B$630</f>
        <v>Nie istnieje udokumentowany system zarządzania środowiskowego</v>
      </c>
    </row>
    <row r="352" ht="12.75">
      <c r="A352" s="224" t="str">
        <f>Translations!$B$631</f>
        <v>Istnieje udokumentowany system zarządzania środowiskowego</v>
      </c>
    </row>
    <row r="353" ht="12.75">
      <c r="A353" s="224" t="str">
        <f>Translations!$B$632</f>
        <v>Istnieje certyfikowany system zarządzania środowiskowego</v>
      </c>
    </row>
    <row r="354" ht="12.75"/>
    <row r="355" ht="12.75"/>
    <row r="356" ht="12.75">
      <c r="A356" s="226" t="s">
        <v>463</v>
      </c>
    </row>
    <row r="357" ht="12.75">
      <c r="A357" s="224" t="str">
        <f>Translations!$B$368</f>
        <v>Proszę wybrać</v>
      </c>
    </row>
    <row r="358" ht="12.75">
      <c r="A358" s="224" t="b">
        <v>1</v>
      </c>
    </row>
    <row r="359" ht="12.75">
      <c r="A359" s="224" t="b">
        <v>0</v>
      </c>
    </row>
    <row r="360" ht="12.75"/>
    <row r="361" ht="12.75"/>
    <row r="362" ht="12.75">
      <c r="A362" s="226" t="s">
        <v>227</v>
      </c>
    </row>
    <row r="363" ht="12.75">
      <c r="A363" s="224" t="str">
        <f>Translations!$B$633</f>
        <v>Use by Competent Authority only</v>
      </c>
    </row>
    <row r="364" ht="12.75">
      <c r="A364" s="224" t="str">
        <f>Translations!$B$634</f>
        <v>To be filled in by aircraft operator</v>
      </c>
    </row>
    <row r="365" ht="12.75"/>
    <row r="366" ht="12.75"/>
    <row r="367" ht="12.75">
      <c r="A367" s="223" t="s">
        <v>130</v>
      </c>
    </row>
    <row r="368" ht="12.75">
      <c r="A368" s="224" t="str">
        <f>Translations!$B$635</f>
        <v>Plan monitorowania wielkości emisji rocznych</v>
      </c>
    </row>
    <row r="369" ht="12.75">
      <c r="A369" s="224" t="str">
        <f>Translations!$B$636</f>
        <v>Plan monitorowania danych dotyczących tonokilometrów</v>
      </c>
    </row>
    <row r="370" ht="12.75"/>
    <row r="371" ht="12.75"/>
    <row r="372" ht="12.75">
      <c r="A372" s="223" t="s">
        <v>183</v>
      </c>
    </row>
    <row r="373" ht="12.75">
      <c r="A373" s="224"/>
    </row>
    <row r="374" ht="12.75">
      <c r="A374" s="224" t="str">
        <f>Translations!$B$637</f>
        <v>nd.</v>
      </c>
    </row>
    <row r="375" ht="12.75"/>
    <row r="376" ht="12.75">
      <c r="A376" s="223" t="s">
        <v>135</v>
      </c>
    </row>
    <row r="377" ht="12.75">
      <c r="A377" s="224" t="str">
        <f>Translations!$B$638</f>
        <v>Nowy plan monitorowania</v>
      </c>
    </row>
    <row r="378" ht="12.75">
      <c r="A378" s="224" t="str">
        <f>Translations!$B$639</f>
        <v>Zaktualizowany plan monitorowania</v>
      </c>
    </row>
    <row r="379" ht="12.75"/>
    <row r="380" ht="12.75"/>
    <row r="381" spans="1:2" ht="12.75">
      <c r="A381" s="223" t="s">
        <v>724</v>
      </c>
      <c r="B381" s="121" t="s">
        <v>1020</v>
      </c>
    </row>
    <row r="382" spans="1:2" ht="12.75">
      <c r="A382" s="229" t="b">
        <v>1</v>
      </c>
      <c r="B382" s="229" t="b">
        <v>1</v>
      </c>
    </row>
    <row r="383" spans="1:2" ht="12.75">
      <c r="A383" s="229" t="b">
        <v>0</v>
      </c>
      <c r="B383" s="229" t="b">
        <v>0</v>
      </c>
    </row>
    <row r="384" ht="12.75">
      <c r="A384" s="229">
        <v>1</v>
      </c>
    </row>
    <row r="385" ht="12.75">
      <c r="A385" s="229">
        <v>0</v>
      </c>
    </row>
    <row r="386" ht="12.75"/>
    <row r="387" ht="12.75"/>
    <row r="388" ht="12.75">
      <c r="A388" s="226" t="s">
        <v>810</v>
      </c>
    </row>
    <row r="389" ht="12.75">
      <c r="A389" s="227" t="str">
        <f>Translations!$B$368</f>
        <v>Proszę wybrać</v>
      </c>
    </row>
    <row r="390" ht="12.75">
      <c r="A390" s="227" t="str">
        <f>Translations!$B$640</f>
        <v>Zgodnie z pomiarem dostawcy paliwa</v>
      </c>
    </row>
    <row r="391" ht="12.75">
      <c r="A391" s="227" t="str">
        <f>Translations!$B$641</f>
        <v>Pokładowe przyrządy pomiarowe</v>
      </c>
    </row>
    <row r="392" ht="12.75"/>
    <row r="393" ht="12.75">
      <c r="A393" s="226" t="s">
        <v>813</v>
      </c>
    </row>
    <row r="394" ht="12.75">
      <c r="A394" s="227" t="str">
        <f>Translations!$B$368</f>
        <v>Proszę wybrać</v>
      </c>
    </row>
    <row r="395" ht="12.75">
      <c r="A395" s="227"/>
    </row>
    <row r="396" ht="12.75">
      <c r="A396" s="227" t="str">
        <f>Translations!$B$642</f>
        <v>Uzyskano od dostawcy paliwa (kwity dostaw lub faktury)</v>
      </c>
    </row>
    <row r="397" ht="12.75">
      <c r="A397" s="227" t="str">
        <f>Translations!$B$643</f>
        <v>Zapisano w dokumentacji masy i wyważenia</v>
      </c>
    </row>
    <row r="398" ht="12.75">
      <c r="A398" s="227" t="str">
        <f>Translations!$B$644</f>
        <v>Zapisano w dzienniku technicznym statku powietrznego</v>
      </c>
    </row>
    <row r="399" ht="12.75">
      <c r="A399" s="227" t="str">
        <f>Translations!$B$645</f>
        <v>Przesyłane w formie elektronicznej ze statku powietrznego do operatora statku powietrznego</v>
      </c>
    </row>
    <row r="400" ht="12.75"/>
    <row r="401" ht="12.75">
      <c r="A401" s="226" t="s">
        <v>785</v>
      </c>
    </row>
    <row r="402" ht="12.75">
      <c r="A402" s="224" t="str">
        <f>Translations!$B$368</f>
        <v>Proszę wybrać</v>
      </c>
    </row>
    <row r="403" ht="12.75">
      <c r="A403" s="224"/>
    </row>
    <row r="404" ht="12.75">
      <c r="A404" s="224" t="str">
        <f>Translations!$B$646</f>
        <v>Codziennie</v>
      </c>
    </row>
    <row r="405" ht="12.75">
      <c r="A405" s="224" t="str">
        <f>Translations!$B$647</f>
        <v>Co tydzień</v>
      </c>
    </row>
    <row r="406" ht="12.75">
      <c r="A406" s="224" t="str">
        <f>Translations!$B$648</f>
        <v>Co miesiąc</v>
      </c>
    </row>
    <row r="407" ht="12.75">
      <c r="A407" s="224" t="str">
        <f>Translations!$B$649</f>
        <v>Co rok</v>
      </c>
    </row>
    <row r="408" ht="12.75"/>
    <row r="409" ht="12.75">
      <c r="A409" s="226" t="s">
        <v>821</v>
      </c>
    </row>
    <row r="410" ht="12.75">
      <c r="A410" s="224" t="str">
        <f>Translations!$B$368</f>
        <v>Proszę wybrać</v>
      </c>
    </row>
    <row r="411" ht="12.75">
      <c r="A411" s="224" t="str">
        <f>Translations!$B$650</f>
        <v>Wskaźnik emisji (WE)</v>
      </c>
    </row>
    <row r="412" ht="12.75">
      <c r="A412" s="224" t="str">
        <f>Translations!$B$651</f>
        <v>Wartość opałowa (WO)</v>
      </c>
    </row>
    <row r="413" ht="12.75">
      <c r="A413" s="224" t="str">
        <f>Translations!$B$652</f>
        <v>WO i WE</v>
      </c>
    </row>
    <row r="414" ht="12.75">
      <c r="A414" s="224" t="str">
        <f>Translations!$B$653</f>
        <v>Zawartość biogeniczna</v>
      </c>
    </row>
    <row r="415" ht="12.75">
      <c r="A415" s="224" t="str">
        <f>Translations!$B$654</f>
        <v>WO, WE i bio</v>
      </c>
    </row>
    <row r="416" ht="12.75"/>
    <row r="417" ht="12.75">
      <c r="A417" s="226" t="s">
        <v>826</v>
      </c>
    </row>
    <row r="418" ht="12.75">
      <c r="A418" s="224" t="str">
        <f>Translations!$B$368</f>
        <v>Proszę wybrać</v>
      </c>
    </row>
    <row r="419" ht="12.75">
      <c r="A419" s="224" t="s">
        <v>827</v>
      </c>
    </row>
    <row r="420" ht="12.75">
      <c r="A420" s="224" t="s">
        <v>828</v>
      </c>
    </row>
    <row r="421" ht="12.75">
      <c r="A421" s="224" t="str">
        <f>Translations!$B$637</f>
        <v>nd.</v>
      </c>
    </row>
    <row r="422" ht="12.75"/>
    <row r="423" ht="12.75">
      <c r="A423" s="226" t="s">
        <v>677</v>
      </c>
    </row>
    <row r="424" ht="12.75">
      <c r="A424" s="230">
        <f>""</f>
      </c>
    </row>
    <row r="425" ht="12.75">
      <c r="A425" s="230">
        <v>2</v>
      </c>
    </row>
    <row r="426" ht="12.75">
      <c r="A426" s="230">
        <v>1</v>
      </c>
    </row>
    <row r="427" ht="12.75">
      <c r="A427" s="230" t="str">
        <f>Translations!$B$637</f>
        <v>nd.</v>
      </c>
    </row>
    <row r="428" ht="12.75"/>
    <row r="429" ht="12.75"/>
    <row r="430" ht="12.75"/>
    <row r="431" ht="12.75"/>
    <row r="432" ht="12.75">
      <c r="A432" s="226" t="s">
        <v>12</v>
      </c>
    </row>
    <row r="433" ht="12.75">
      <c r="A433" s="224" t="str">
        <f>Translations!$B$368</f>
        <v>Proszę wybrać</v>
      </c>
    </row>
    <row r="434" ht="12.75">
      <c r="A434" s="224" t="str">
        <f>Translations!$B$655</f>
        <v>Major</v>
      </c>
    </row>
    <row r="435" ht="12.75">
      <c r="A435" s="224" t="str">
        <f>Translations!$B$656</f>
        <v>Minor</v>
      </c>
    </row>
    <row r="436" ht="12.75">
      <c r="A436" s="224" t="str">
        <f>Translations!$B$657</f>
        <v>De minimis</v>
      </c>
    </row>
    <row r="437" ht="12.75"/>
    <row r="438" ht="12.75">
      <c r="A438" s="226" t="s">
        <v>16</v>
      </c>
    </row>
    <row r="439" ht="12.75">
      <c r="A439" s="231" t="str">
        <f>Translations!$B$368</f>
        <v>Proszę wybrać</v>
      </c>
    </row>
    <row r="440" ht="12.75">
      <c r="A440" s="231" t="str">
        <f>Translations!$B$220</f>
        <v>Metoda A</v>
      </c>
    </row>
    <row r="441" ht="12.75">
      <c r="A441" s="231" t="str">
        <f>Translations!$B$222</f>
        <v>Metoda B</v>
      </c>
    </row>
    <row r="442" ht="12.75"/>
    <row r="443" ht="12.75"/>
    <row r="444" ht="12.75">
      <c r="A444" s="226" t="s">
        <v>17</v>
      </c>
    </row>
    <row r="445" ht="12.75">
      <c r="A445" s="231" t="str">
        <f>Translations!$B$368</f>
        <v>Proszę wybrać</v>
      </c>
    </row>
    <row r="446" ht="12.75">
      <c r="A446" s="224" t="str">
        <f>Translations!$B$658</f>
        <v>Rzeczywista gęstość w zbiornikach statku powietrznego</v>
      </c>
    </row>
    <row r="447" ht="12.75">
      <c r="A447" s="224" t="str">
        <f>Translations!$B$659</f>
        <v>Gęstość rzeczywista uzupełnianego paliwa</v>
      </c>
    </row>
    <row r="448" ht="12.75">
      <c r="A448" s="224" t="str">
        <f>Translations!$B$660</f>
        <v>Wartość standardowa (0,8 kg/litr)</v>
      </c>
    </row>
    <row r="449" ht="12.75"/>
    <row r="450" ht="12.75"/>
    <row r="451" ht="12.75">
      <c r="A451" s="226" t="s">
        <v>21</v>
      </c>
    </row>
    <row r="452" ht="12.75">
      <c r="A452" s="224" t="str">
        <f>Translations!$B$661</f>
        <v>Jet kerosene</v>
      </c>
    </row>
    <row r="453" ht="12.75">
      <c r="A453" s="224" t="str">
        <f>Translations!$B$662</f>
        <v>Jet gasoline</v>
      </c>
    </row>
    <row r="454" ht="12.75">
      <c r="A454" s="224" t="str">
        <f>Translations!$B$663</f>
        <v>Aviation gasoline</v>
      </c>
    </row>
    <row r="455" ht="12.75">
      <c r="A455" s="224" t="str">
        <f>Translations!$B$664</f>
        <v>Alternative</v>
      </c>
    </row>
    <row r="456" ht="12.75">
      <c r="A456" s="224" t="str">
        <f>Translations!$B$184</f>
        <v>Biopaliwo</v>
      </c>
    </row>
    <row r="457" ht="12.75"/>
    <row r="458" ht="12.75">
      <c r="A458" s="226" t="s">
        <v>29</v>
      </c>
    </row>
    <row r="459" ht="12.75">
      <c r="A459" s="224"/>
    </row>
    <row r="460" ht="12.75">
      <c r="A460" s="224" t="s">
        <v>827</v>
      </c>
    </row>
    <row r="461" ht="12.75">
      <c r="A461" s="224" t="s">
        <v>828</v>
      </c>
    </row>
    <row r="462" ht="12.75">
      <c r="A462" s="224" t="str">
        <f>Translations!$B$665</f>
        <v>unknown</v>
      </c>
    </row>
    <row r="463" ht="12.75"/>
    <row r="464" ht="12.75"/>
    <row r="465" ht="12.75">
      <c r="A465" s="223" t="str">
        <f>Translations!$B$666</f>
        <v>Commission approved tools</v>
      </c>
    </row>
    <row r="466" ht="12.75">
      <c r="A466" s="231" t="str">
        <f>Translations!$B$368</f>
        <v>Proszę wybrać</v>
      </c>
    </row>
    <row r="467" ht="12.75">
      <c r="A467" s="231"/>
    </row>
    <row r="468" ht="12.75">
      <c r="A468" s="224" t="str">
        <f>Translations!$B$667</f>
        <v>Narzędzie dla niewielkich źródeł – narzędzie Eurocontrol służące oszacowaniu zużycia paliwa</v>
      </c>
    </row>
    <row r="469" ht="12.75">
      <c r="A469" s="225" t="str">
        <f>Translations!$B$1010</f>
        <v>Narzędzie dla niewielkich źródeł wypełnione danymi z Eurocontrol EU ETS Support Facility</v>
      </c>
    </row>
    <row r="470" ht="12.75"/>
    <row r="471" ht="12.75"/>
    <row r="472" ht="12.75"/>
    <row r="473" ht="12.75"/>
    <row r="474" ht="12.75"/>
    <row r="475" ht="12.75">
      <c r="A475" s="223" t="s">
        <v>190</v>
      </c>
    </row>
    <row r="476" ht="12.75">
      <c r="A476" s="224" t="str">
        <f>Translations!$B$368</f>
        <v>Proszę wybrać</v>
      </c>
    </row>
    <row r="477" ht="12.75">
      <c r="A477" s="224"/>
    </row>
    <row r="478" ht="12.75">
      <c r="A478" s="224" t="str">
        <f>Translations!$B$637</f>
        <v>nd.</v>
      </c>
    </row>
    <row r="479" ht="12.75">
      <c r="A479" s="224" t="str">
        <f>Translations!$B$668</f>
        <v>Agencja Środowiska</v>
      </c>
    </row>
    <row r="480" ht="12.75">
      <c r="A480" s="224" t="str">
        <f>Translations!$B$669</f>
        <v>Ministerstwo Klimatu i Środowiska</v>
      </c>
    </row>
    <row r="481" ht="12.75">
      <c r="A481" s="224" t="str">
        <f>Translations!$B$670</f>
        <v>Urząd Lotnictwa Cywilnego</v>
      </c>
    </row>
    <row r="482" ht="12.75">
      <c r="A482" s="224" t="str">
        <f>Translations!$B$671</f>
        <v>Ministerstwo Transportu</v>
      </c>
    </row>
    <row r="483" ht="12.75">
      <c r="A483" s="224"/>
    </row>
    <row r="484" ht="12.75">
      <c r="A484" s="224"/>
    </row>
    <row r="485" ht="12.75">
      <c r="A485" s="224"/>
    </row>
    <row r="486" ht="12.75">
      <c r="A486" s="224"/>
    </row>
    <row r="487" ht="12.75">
      <c r="A487" s="224"/>
    </row>
    <row r="488" ht="12.75">
      <c r="A488" s="224"/>
    </row>
    <row r="489" ht="12.75">
      <c r="A489" s="224"/>
    </row>
    <row r="490" ht="12.75">
      <c r="A490" s="224"/>
    </row>
    <row r="491" ht="12.75">
      <c r="A491" s="224"/>
    </row>
    <row r="492" ht="12.75">
      <c r="A492" s="224"/>
    </row>
    <row r="493" ht="12.75">
      <c r="A493" s="224"/>
    </row>
    <row r="494" ht="12.75"/>
    <row r="495" ht="12.75"/>
    <row r="496" ht="12.75">
      <c r="A496" s="223" t="s">
        <v>299</v>
      </c>
    </row>
    <row r="497" ht="12.75">
      <c r="A497" s="224" t="str">
        <f>Translations!$B$368</f>
        <v>Proszę wybrać</v>
      </c>
    </row>
    <row r="498" ht="12.75">
      <c r="A498" s="224"/>
    </row>
    <row r="499" ht="12.75">
      <c r="A499" s="224" t="str">
        <f>Translations!$B$672</f>
        <v>Afghanistan - Ministry of Transport and Civil Aviation</v>
      </c>
    </row>
    <row r="500" ht="12.75">
      <c r="A500" s="224" t="str">
        <f>Translations!$B$673</f>
        <v>Algeria - Établissement Nationale de la Navigation Aérienne (ENNA)</v>
      </c>
    </row>
    <row r="501" ht="12.75">
      <c r="A501" s="224" t="str">
        <f>Translations!$B$674</f>
        <v>Angola - Instituto Nacional da Aviação Civil</v>
      </c>
    </row>
    <row r="502" ht="12.75">
      <c r="A502" s="224" t="str">
        <f>Translations!$B$675</f>
        <v>Argentina - Comando de Regiones Aéreas</v>
      </c>
    </row>
    <row r="503" ht="12.75">
      <c r="A503" s="224" t="str">
        <f>Translations!$B$676</f>
        <v>Armenia - General Department of Civil Aviation</v>
      </c>
    </row>
    <row r="504" ht="12.75">
      <c r="A504" s="224" t="str">
        <f>Translations!$B$677</f>
        <v>Australia - Civil Aviation Safety Authority</v>
      </c>
    </row>
    <row r="505" ht="12.75">
      <c r="A505" s="224" t="str">
        <f>Translations!$B$678</f>
        <v>Austria - Ministry of Transport, Innovation and Technology</v>
      </c>
    </row>
    <row r="506" ht="12.75">
      <c r="A506" s="224" t="str">
        <f>Translations!$B$679</f>
        <v>Bahrain - Civil Aviation Affairs</v>
      </c>
    </row>
    <row r="507" ht="12.75">
      <c r="A507" s="224" t="str">
        <f>Translations!$B$680</f>
        <v>Belgium - Service public fédéral Mobilité et Transports</v>
      </c>
    </row>
    <row r="508" ht="12.75">
      <c r="A508" s="224" t="str">
        <f>Translations!$B$681</f>
        <v>Bermuda - Bermuda Department of Civil Aviation (DCA)</v>
      </c>
    </row>
    <row r="509" ht="12.75">
      <c r="A509" s="224" t="str">
        <f>Translations!$B$682</f>
        <v>Bolivia - Dirección General de Aeronáutica Civil</v>
      </c>
    </row>
    <row r="510" ht="12.75">
      <c r="A510" s="224" t="str">
        <f>Translations!$B$683</f>
        <v>Bosnia and Herzegovina - Department of Civil Aviation</v>
      </c>
    </row>
    <row r="511" ht="12.75">
      <c r="A511" s="224" t="str">
        <f>Translations!$B$684</f>
        <v>Botswana - Ministry of Works &amp; Transport — Department of Civil Aviation</v>
      </c>
    </row>
    <row r="512" ht="12.75">
      <c r="A512" s="224" t="str">
        <f>Translations!$B$685</f>
        <v>Brazil - Agência Nacional de Aviação Civil (ANAC)</v>
      </c>
    </row>
    <row r="513" ht="12.75">
      <c r="A513" s="224" t="str">
        <f>Translations!$B$686</f>
        <v>Brunei Darussalam - Department of Civil Aviation</v>
      </c>
    </row>
    <row r="514" ht="12.75">
      <c r="A514" s="224" t="str">
        <f>Translations!$B$687</f>
        <v>Bulgaria - Civil Aviation Administration</v>
      </c>
    </row>
    <row r="515" ht="12.75">
      <c r="A515" s="224" t="str">
        <f>Translations!$B$688</f>
        <v>Cambodia - Ministry of Public Works and Transport</v>
      </c>
    </row>
    <row r="516" ht="12.75">
      <c r="A516" s="224" t="str">
        <f>Translations!$B$689</f>
        <v>Canada - Canadian Transportation Agency</v>
      </c>
    </row>
    <row r="517" ht="12.75">
      <c r="A517" s="224" t="str">
        <f>Translations!$B$690</f>
        <v>Cape Verde - Agência de Aviação Civil (AAC)</v>
      </c>
    </row>
    <row r="518" ht="12.75">
      <c r="A518" s="224" t="str">
        <f>Translations!$B$691</f>
        <v>Cayman - Civil Aviation Authority (CAA) of the Cayman Islands</v>
      </c>
    </row>
    <row r="519" ht="12.75">
      <c r="A519" s="224" t="str">
        <f>Translations!$B$692</f>
        <v>Chile - Dirección General de Aeronáutica Civil</v>
      </c>
    </row>
    <row r="520" ht="12.75">
      <c r="A520" s="224" t="str">
        <f>Translations!$B$693</f>
        <v>China - Air Traffic Management Bureau (ATMB), General Administration of Civil Aviation of China</v>
      </c>
    </row>
    <row r="521" ht="12.75">
      <c r="A521" s="224" t="str">
        <f>Translations!$B$694</f>
        <v>Colombia - República de Colombia Aeronáutica Civil</v>
      </c>
    </row>
    <row r="522" ht="12.75">
      <c r="A522" s="224" t="str">
        <f>Translations!$B$695</f>
        <v>Costa Rica - Dirección General de Aviación Civil</v>
      </c>
    </row>
    <row r="523" ht="12.75">
      <c r="A523" s="224" t="str">
        <f>Translations!$B$696</f>
        <v>Croatia - Civil Aviation Authority</v>
      </c>
    </row>
    <row r="524" ht="12.75">
      <c r="A524" s="224" t="str">
        <f>Translations!$B$697</f>
        <v>Cuba - Instituto de Aeronáutica Civil de Cuba</v>
      </c>
    </row>
    <row r="525" ht="12.75">
      <c r="A525" s="224" t="str">
        <f>Translations!$B$698</f>
        <v>Cyprus - Department of Civil Aviation of Cyprus</v>
      </c>
    </row>
    <row r="526" ht="12.75">
      <c r="A526" s="224" t="str">
        <f>Translations!$B$699</f>
        <v>Czechia - Civil Aviation Authority</v>
      </c>
    </row>
    <row r="527" ht="12.75">
      <c r="A527" s="224" t="str">
        <f>Translations!$B$700</f>
        <v>Denmark - Civil Aviation Administration</v>
      </c>
    </row>
    <row r="528" ht="12.75">
      <c r="A528" s="224" t="str">
        <f>Translations!$B$1032</f>
        <v>Denmark - Danish Energy Agency</v>
      </c>
    </row>
    <row r="529" ht="12.75">
      <c r="A529" s="224" t="str">
        <f>Translations!$B$701</f>
        <v>Dominican Republic - Instituto Dominicano de Aviación Civil</v>
      </c>
    </row>
    <row r="530" ht="12.75">
      <c r="A530" s="224" t="str">
        <f>Translations!$B$702</f>
        <v>Ecuador - Dirección General de Aviación Civil del Ecuador</v>
      </c>
    </row>
    <row r="531" ht="12.75">
      <c r="A531" s="224" t="str">
        <f>Translations!$B$703</f>
        <v>Egypt - Ministry of Civil Aviation</v>
      </c>
    </row>
    <row r="532" ht="12.75">
      <c r="A532" s="224" t="str">
        <f>Translations!$B$704</f>
        <v>El Salvador - Autoridad de Aviación Civil – El Salvador</v>
      </c>
    </row>
    <row r="533" ht="12.75">
      <c r="A533" s="224" t="str">
        <f>Translations!$B$705</f>
        <v>Estonia - Estonian Civil Aviation Administration</v>
      </c>
    </row>
    <row r="534" ht="12.75">
      <c r="A534" s="224" t="str">
        <f>Translations!$B$706</f>
        <v>Fiji - Civil Aviation Authority</v>
      </c>
    </row>
    <row r="535" ht="12.75">
      <c r="A535" s="224" t="str">
        <f>Translations!$B$707</f>
        <v>Finland - Civil Aviation Authority</v>
      </c>
    </row>
    <row r="536" ht="12.75">
      <c r="A536" s="224" t="str">
        <f>Translations!$B$708</f>
        <v>France - Direction Générale de I' Aviation Civile (DGAC)</v>
      </c>
    </row>
    <row r="537" ht="12.75">
      <c r="A537" s="224" t="str">
        <f>Translations!$B$709</f>
        <v>Gambia - Gambia Civil Aviation Authority</v>
      </c>
    </row>
    <row r="538" ht="12.75">
      <c r="A538" s="225" t="str">
        <f>Translations!$B$1033</f>
        <v>Germany - Federal Aviation Office</v>
      </c>
    </row>
    <row r="539" ht="12.75">
      <c r="A539" s="224" t="str">
        <f>Translations!$B$711</f>
        <v>Ghana - Ghana Civil Aviation Authority</v>
      </c>
    </row>
    <row r="540" ht="12.75">
      <c r="A540" s="224" t="str">
        <f>Translations!$B$712</f>
        <v>Greece - Hellenic Civil Aviation Authority</v>
      </c>
    </row>
    <row r="541" ht="12.75">
      <c r="A541" s="224" t="str">
        <f>Translations!$B$713</f>
        <v>Hungary - Directorate for Air Transport</v>
      </c>
    </row>
    <row r="542" ht="12.75">
      <c r="A542" s="224" t="str">
        <f>Translations!$B$714</f>
        <v>Iceland - Civil Aviation Administration</v>
      </c>
    </row>
    <row r="543" ht="12.75">
      <c r="A543" s="224" t="str">
        <f>Translations!$B$715</f>
        <v>India - Directorate General of Civil Aviation</v>
      </c>
    </row>
    <row r="544" ht="12.75">
      <c r="A544" s="224" t="str">
        <f>Translations!$B$716</f>
        <v>Indonesia - Direktorat Jenderal Perhubungan Udara</v>
      </c>
    </row>
    <row r="545" ht="12.75">
      <c r="A545" s="224" t="str">
        <f>Translations!$B$717</f>
        <v>Iran, Islamic Republic of - Civil Aviation Organization of Iran</v>
      </c>
    </row>
    <row r="546" ht="12.75">
      <c r="A546" s="224" t="str">
        <f>Translations!$B$718</f>
        <v>Ireland - Irish Aviation Authority</v>
      </c>
    </row>
    <row r="547" ht="12.75">
      <c r="A547" s="225" t="str">
        <f>Translations!$B$831</f>
        <v>Ireland - Commission for Aviation Regulation</v>
      </c>
    </row>
    <row r="548" ht="12.75">
      <c r="A548" s="224" t="str">
        <f>Translations!$B$719</f>
        <v>Israel - Civil Aviation Authority</v>
      </c>
    </row>
    <row r="549" ht="12.75">
      <c r="A549" s="224" t="str">
        <f>Translations!$B$720</f>
        <v>Italy - Agenzia Nazionale della Sicurezza del Volo</v>
      </c>
    </row>
    <row r="550" ht="12.75">
      <c r="A550" s="224" t="str">
        <f>Translations!$B$721</f>
        <v>Jamaica - Civil Aviation Authority</v>
      </c>
    </row>
    <row r="551" ht="12.75">
      <c r="A551" s="224" t="str">
        <f>Translations!$B$722</f>
        <v>Japan - Ministry of Land, Infrastructure and Transport</v>
      </c>
    </row>
    <row r="552" ht="12.75">
      <c r="A552" s="224" t="str">
        <f>Translations!$B$723</f>
        <v>Jordan - Civil Aviation Regulatory Commission (CARC) (formerly called "Jordan Civil Aviation Authority (JCAA)")</v>
      </c>
    </row>
    <row r="553" ht="12.75">
      <c r="A553" s="224" t="str">
        <f>Translations!$B$724</f>
        <v>Kenya - Kenya Civil Aviation Authority</v>
      </c>
    </row>
    <row r="554" ht="12.75">
      <c r="A554" s="224" t="str">
        <f>Translations!$B$725</f>
        <v>Kuwait - Directorate General of Civil Aviation</v>
      </c>
    </row>
    <row r="555" ht="12.75">
      <c r="A555" s="224" t="str">
        <f>Translations!$B$726</f>
        <v>Latvia - Civil Aviation Agency</v>
      </c>
    </row>
    <row r="556" ht="12.75">
      <c r="A556" s="224" t="str">
        <f>Translations!$B$727</f>
        <v>Lebanon - Lebanese Civil Aviation Authority</v>
      </c>
    </row>
    <row r="557" ht="12.75">
      <c r="A557" s="224" t="str">
        <f>Translations!$B$728</f>
        <v>Libyan Arab Jamahiriya - Libyan Civil Aviation Authority</v>
      </c>
    </row>
    <row r="558" ht="12.75">
      <c r="A558" s="224" t="str">
        <f>Translations!$B$729</f>
        <v>Lithuania - Directorate of Civil Aviation</v>
      </c>
    </row>
    <row r="559" ht="12.75">
      <c r="A559" s="224" t="str">
        <f>Translations!$B$730</f>
        <v>Malaysia - Department of Civil Aviation</v>
      </c>
    </row>
    <row r="560" ht="12.75">
      <c r="A560" s="224" t="str">
        <f>Translations!$B$731</f>
        <v>Maldives - Civil Aviation Department</v>
      </c>
    </row>
    <row r="561" ht="12.75">
      <c r="A561" s="224" t="str">
        <f>Translations!$B$1011</f>
        <v>Malta - Transport Malta, Civil Aviation Directorate</v>
      </c>
    </row>
    <row r="562" ht="12.75">
      <c r="A562" s="224" t="str">
        <f>Translations!$B$733</f>
        <v>Mexico - Secretaría de Comunicaciones y Transportes</v>
      </c>
    </row>
    <row r="563" ht="12.75">
      <c r="A563" s="224" t="str">
        <f>Translations!$B$734</f>
        <v>Mongolia - Civil Aviation Authority</v>
      </c>
    </row>
    <row r="564" ht="12.75">
      <c r="A564" s="224" t="str">
        <f>Translations!$B$735</f>
        <v>Montenegro - Ministry Maritime Affairs, Transportation and Telecommunications</v>
      </c>
    </row>
    <row r="565" ht="12.75">
      <c r="A565" s="224" t="str">
        <f>Translations!$B$736</f>
        <v>Morocco - Ministère des Transports</v>
      </c>
    </row>
    <row r="566" ht="12.75">
      <c r="A566" s="224" t="str">
        <f>Translations!$B$737</f>
        <v>Namibia - Directorate of Civil Aviation (DCA Namibia)</v>
      </c>
    </row>
    <row r="567" ht="12.75">
      <c r="A567" s="224" t="str">
        <f>Translations!$B$738</f>
        <v>Nepal - Civil Aviation Authority of Nepal</v>
      </c>
    </row>
    <row r="568" ht="12.75">
      <c r="A568" s="224" t="str">
        <f>Translations!$B$739</f>
        <v>Netherlands - Directorate General of Civil Aviation and Freight Transport (DGTL)</v>
      </c>
    </row>
    <row r="569" ht="12.75">
      <c r="A569" s="224" t="str">
        <f>Translations!$B$740</f>
        <v>New Zealand - Airways Corporation of New Zealand</v>
      </c>
    </row>
    <row r="570" ht="12.75">
      <c r="A570" s="224" t="str">
        <f>Translations!$B$741</f>
        <v>Nicaragua - Instituto Nicaragüense de Aeronáutica Civíl</v>
      </c>
    </row>
    <row r="571" ht="12.75">
      <c r="A571" s="224" t="str">
        <f>Translations!$B$742</f>
        <v>Nigeria - Nigerian Civil Aviation Authority (NCAA)</v>
      </c>
    </row>
    <row r="572" ht="12.75">
      <c r="A572" s="224" t="str">
        <f>Translations!$B$743</f>
        <v>Norway - Civil Aviation Authority</v>
      </c>
    </row>
    <row r="573" ht="12.75">
      <c r="A573" s="224" t="str">
        <f>Translations!$B$744</f>
        <v>Oman - Directorate General of Civil Aviation and Meteorology</v>
      </c>
    </row>
    <row r="574" ht="12.75">
      <c r="A574" s="224" t="str">
        <f>Translations!$B$745</f>
        <v>Pakistan - Civil Aviation Authority</v>
      </c>
    </row>
    <row r="575" ht="12.75">
      <c r="A575" s="224" t="str">
        <f>Translations!$B$746</f>
        <v>Paraguay - Dirección Nacional de Aeronáutica Civil (DINAC)</v>
      </c>
    </row>
    <row r="576" ht="12.75">
      <c r="A576" s="224" t="str">
        <f>Translations!$B$747</f>
        <v>Peru - Dirección General de Aeronáutica Civil</v>
      </c>
    </row>
    <row r="577" ht="12.75">
      <c r="A577" s="224" t="str">
        <f>Translations!$B$748</f>
        <v>Philippines - Air Transportation Office (ATO)</v>
      </c>
    </row>
    <row r="578" ht="12.75">
      <c r="A578" s="224" t="str">
        <f>Translations!$B$749</f>
        <v>Polska - Urząd Lotnictwa Cywilnego</v>
      </c>
    </row>
    <row r="579" ht="12.75">
      <c r="A579" s="224" t="str">
        <f>Translations!$B$750</f>
        <v>Portugal - Instituto Nacional de Aviação Civil</v>
      </c>
    </row>
    <row r="580" ht="12.75">
      <c r="A580" s="224" t="str">
        <f>Translations!$B$751</f>
        <v>Republic of Korea - Ministry of Construction and Transportation</v>
      </c>
    </row>
    <row r="581" ht="12.75">
      <c r="A581" s="224" t="str">
        <f>Translations!$B$752</f>
        <v>Republic of Moldova - Civil Aviation Administration</v>
      </c>
    </row>
    <row r="582" ht="12.75">
      <c r="A582" s="224" t="str">
        <f>Translations!$B$753</f>
        <v>Romania - Romanian Civil Aeronautical Authority</v>
      </c>
    </row>
    <row r="583" ht="12.75">
      <c r="A583" s="224" t="str">
        <f>Translations!$B$754</f>
        <v>Russian Federation - State Civil Aviation Authority</v>
      </c>
    </row>
    <row r="584" ht="12.75">
      <c r="A584" s="224" t="str">
        <f>Translations!$B$755</f>
        <v>Saudi Arabia - Ministry of Defense and Aviation Presidency of Civil Aviation</v>
      </c>
    </row>
    <row r="585" ht="12.75">
      <c r="A585" s="224" t="str">
        <f>Translations!$B$756</f>
        <v>Serbia - Civil Aviation Directorate</v>
      </c>
    </row>
    <row r="586" ht="12.75">
      <c r="A586" s="224" t="str">
        <f>Translations!$B$757</f>
        <v>Seychelles - Directorate of Civil Aviation, Ministry of Tourism</v>
      </c>
    </row>
    <row r="587" ht="12.75">
      <c r="A587" s="224" t="str">
        <f>Translations!$B$758</f>
        <v>Singapore - Civil Aviation Authority of Singapore</v>
      </c>
    </row>
    <row r="588" ht="12.75">
      <c r="A588" s="224" t="str">
        <f>Translations!$B$759</f>
        <v>Slovakia - Civil Aviation Authority</v>
      </c>
    </row>
    <row r="589" ht="12.75">
      <c r="A589" s="224" t="str">
        <f>Translations!$B$760</f>
        <v>Slovenia - Civil Aviation Authority</v>
      </c>
    </row>
    <row r="590" ht="12.75">
      <c r="A590" s="224" t="str">
        <f>Translations!$B$761</f>
        <v>Somalia - Civil Aviation Caretaker Authority for Somalia</v>
      </c>
    </row>
    <row r="591" ht="12.75">
      <c r="A591" s="224" t="str">
        <f>Translations!$B$762</f>
        <v>South Africa - Civil Aviation Authority</v>
      </c>
    </row>
    <row r="592" ht="12.75">
      <c r="A592" s="224" t="str">
        <f>Translations!$B$763</f>
        <v>Spain - Ministerio de Fomento, Civil Aviation</v>
      </c>
    </row>
    <row r="593" ht="12.75">
      <c r="A593" s="224" t="str">
        <f>Translations!$B$764</f>
        <v>Sri Lanka - Civil Aviation Authority</v>
      </c>
    </row>
    <row r="594" ht="12.75">
      <c r="A594" s="224" t="str">
        <f>Translations!$B$765</f>
        <v>Sudan - Civil Aviation Authority</v>
      </c>
    </row>
    <row r="595" ht="12.75">
      <c r="A595" s="224" t="str">
        <f>Translations!$B$766</f>
        <v>Suriname - Civil Aviation Department of Suriname</v>
      </c>
    </row>
    <row r="596" ht="12.75">
      <c r="A596" s="224" t="str">
        <f>Translations!$B$767</f>
        <v>Sweden - Swedish Civil Aviation Authority</v>
      </c>
    </row>
    <row r="597" ht="12.75">
      <c r="A597" s="224" t="str">
        <f>Translations!$B$768</f>
        <v>Switzerland - Federal Office for Civil Aviation (FOCA)</v>
      </c>
    </row>
    <row r="598" ht="12.75">
      <c r="A598" s="224" t="str">
        <f>Translations!$B$769</f>
        <v>Thailand - Department of Civil Aviation</v>
      </c>
    </row>
    <row r="599" spans="1:3" ht="12.75">
      <c r="A599" s="224" t="str">
        <f>Translations!$B$770</f>
        <v>North Macedonia - Civil Aviation Administration</v>
      </c>
      <c r="C599" s="121"/>
    </row>
    <row r="600" ht="12.75">
      <c r="A600" s="224" t="str">
        <f>Translations!$B$771</f>
        <v>Tonga - Ministry of Civil Aviation</v>
      </c>
    </row>
    <row r="601" ht="12.75">
      <c r="A601" s="224" t="str">
        <f>Translations!$B$772</f>
        <v>Trinidad and Tobago - Civil Aviation Authority</v>
      </c>
    </row>
    <row r="602" ht="12.75">
      <c r="A602" s="224" t="str">
        <f>Translations!$B$773</f>
        <v>Tunisia - Office de l'aviation civile et des aéroports</v>
      </c>
    </row>
    <row r="603" ht="12.75">
      <c r="A603" s="224" t="str">
        <f>Translations!$B$774</f>
        <v>Turkey - Directorate General of Civil Aviation</v>
      </c>
    </row>
    <row r="604" ht="12.75">
      <c r="A604" s="224" t="str">
        <f>Translations!$B$775</f>
        <v>Uganda - Civil Aviation Authority</v>
      </c>
    </row>
    <row r="605" ht="12.75">
      <c r="A605" s="224" t="str">
        <f>Translations!$B$776</f>
        <v>Ukraine - Civil Aviation Authority</v>
      </c>
    </row>
    <row r="606" ht="12.75">
      <c r="A606" s="392" t="str">
        <f>Translations!$B$777</f>
        <v>United Kingdom Civil Aviation Authority</v>
      </c>
    </row>
    <row r="607" ht="12.75">
      <c r="A607" s="224" t="str">
        <f>Translations!$B$778</f>
        <v>United Arab Emirates - General Civil Aviation Authority (GCAA)</v>
      </c>
    </row>
    <row r="608" ht="12.75">
      <c r="A608" s="224" t="str">
        <f>Translations!$B$779</f>
        <v>United Republic of Tanzania - Tanzania Civil Aviation Authority (TCAA)</v>
      </c>
    </row>
    <row r="609" ht="12.75">
      <c r="A609" s="224" t="str">
        <f>Translations!$B$780</f>
        <v>United States - Federal Aviation Administration</v>
      </c>
    </row>
    <row r="610" ht="12.75">
      <c r="A610" s="224" t="str">
        <f>Translations!$B$781</f>
        <v>Uruguay - Dirección Nacional de Aviación Civil e Infraestructura Aeronáutica (DINACIA)</v>
      </c>
    </row>
    <row r="611" ht="12.75">
      <c r="A611" s="224" t="str">
        <f>Translations!$B$782</f>
        <v>Vanuatu - Vanuatu Civil Aviation Authority</v>
      </c>
    </row>
    <row r="612" ht="12.75">
      <c r="A612" s="224" t="str">
        <f>Translations!$B$783</f>
        <v>Yemen - Civil Aviation and Meteorological Authority (CAMA)</v>
      </c>
    </row>
    <row r="613" ht="12.75">
      <c r="A613" s="224" t="str">
        <f>Translations!$B$784</f>
        <v>Zambia - Department of Civil Aviation</v>
      </c>
    </row>
    <row r="617" ht="12.75">
      <c r="A617" s="223" t="s">
        <v>1072</v>
      </c>
    </row>
    <row r="618" spans="1:3" ht="12.75">
      <c r="A618" s="393" t="str">
        <f>Translations!$B$1034</f>
        <v>Narzędzie do szacowania emisji</v>
      </c>
      <c r="C618" s="121"/>
    </row>
    <row r="619" ht="12.75">
      <c r="A619" s="393" t="str">
        <f>Translations!$B$1013</f>
        <v>Metoda zużycia paliwa</v>
      </c>
    </row>
    <row r="620" ht="12.75">
      <c r="A620" s="393" t="str">
        <f>Translations!$B$1014</f>
        <v>Kombinacja obu metod</v>
      </c>
    </row>
    <row r="622" ht="12.75">
      <c r="A622" s="223" t="s">
        <v>1073</v>
      </c>
    </row>
    <row r="623" ht="12.75">
      <c r="A623" s="393" t="str">
        <f>Translations!$B$1015</f>
        <v>Great Circle Distance</v>
      </c>
    </row>
    <row r="624" ht="12.75">
      <c r="A624" s="393" t="str">
        <f>Translations!$B$1016</f>
        <v>Block time</v>
      </c>
    </row>
    <row r="626" ht="12.75">
      <c r="A626" s="223" t="s">
        <v>1102</v>
      </c>
    </row>
    <row r="627" ht="12.75">
      <c r="A627" s="231" t="str">
        <f>Translations!$B$368</f>
        <v>Proszę wybrać</v>
      </c>
    </row>
    <row r="628" ht="12.75">
      <c r="A628" s="231"/>
    </row>
    <row r="629" ht="12.75">
      <c r="A629" s="393" t="str">
        <f>Translations!$B$1012</f>
        <v>ICAO CERT</v>
      </c>
    </row>
    <row r="632" ht="12.75">
      <c r="A632" s="226" t="s">
        <v>1178</v>
      </c>
    </row>
    <row r="633" ht="12.75">
      <c r="A633" s="231" t="str">
        <f>Translations!$B$368</f>
        <v>Proszę wybrać</v>
      </c>
    </row>
    <row r="634" ht="12.75">
      <c r="A634" s="225" t="str">
        <f>Translations!$B$1017</f>
        <v>Actual density</v>
      </c>
    </row>
    <row r="635" ht="12.75">
      <c r="A635" s="224" t="str">
        <f>Translations!$B$660</f>
        <v>Wartość standardowa (0,8 kg/litr)</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6" r:id="rId3"/>
  <headerFooter alignWithMargins="0">
    <oddHeader>&amp;L&amp;F, &amp;A&amp;R&amp;D, &amp;T</oddHeader>
    <oddFooter>&amp;C&amp;P / &amp;N</oddFooter>
  </headerFooter>
  <legacyDrawing r:id="rId2"/>
</worksheet>
</file>

<file path=xl/worksheets/sheet12.xml><?xml version="1.0" encoding="utf-8"?>
<worksheet xmlns="http://schemas.openxmlformats.org/spreadsheetml/2006/main" xmlns:r="http://schemas.openxmlformats.org/officeDocument/2006/relationships">
  <sheetPr>
    <tabColor indexed="12"/>
  </sheetPr>
  <dimension ref="A1:C2"/>
  <sheetViews>
    <sheetView zoomScalePageLayoutView="0" workbookViewId="0" topLeftCell="A1">
      <selection activeCell="A2" sqref="A2"/>
    </sheetView>
  </sheetViews>
  <sheetFormatPr defaultColWidth="9.140625" defaultRowHeight="12.75"/>
  <cols>
    <col min="1" max="1" width="26.28125" style="16" customWidth="1"/>
    <col min="2" max="2" width="9.140625" style="16" customWidth="1"/>
    <col min="3" max="3" width="58.7109375" style="16" customWidth="1"/>
    <col min="4" max="16384" width="9.140625" style="16" customWidth="1"/>
  </cols>
  <sheetData>
    <row r="1" spans="1:3" ht="12.75">
      <c r="A1" s="167" t="s">
        <v>783</v>
      </c>
      <c r="B1" s="167" t="s">
        <v>1226</v>
      </c>
      <c r="C1" s="167" t="s">
        <v>784</v>
      </c>
    </row>
    <row r="2" spans="1:3" ht="12.75">
      <c r="A2" s="121"/>
      <c r="B2" s="121"/>
      <c r="C2" s="121"/>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3.xml><?xml version="1.0" encoding="utf-8"?>
<worksheet xmlns="http://schemas.openxmlformats.org/spreadsheetml/2006/main" xmlns:r="http://schemas.openxmlformats.org/officeDocument/2006/relationships">
  <sheetPr>
    <tabColor indexed="57"/>
    <pageSetUpPr fitToPage="1"/>
  </sheetPr>
  <dimension ref="A1:E107"/>
  <sheetViews>
    <sheetView zoomScalePageLayoutView="0" workbookViewId="0" topLeftCell="A1">
      <selection activeCell="H11" sqref="H11"/>
    </sheetView>
  </sheetViews>
  <sheetFormatPr defaultColWidth="9.140625" defaultRowHeight="12.75"/>
  <cols>
    <col min="1" max="1" width="17.140625" style="16" customWidth="1"/>
    <col min="2" max="2" width="34.7109375" style="16" customWidth="1"/>
    <col min="3" max="3" width="15.140625" style="16" customWidth="1"/>
    <col min="4" max="16384" width="9.140625" style="16" customWidth="1"/>
  </cols>
  <sheetData>
    <row r="1" ht="13.5" thickBot="1">
      <c r="A1" s="167" t="s">
        <v>35</v>
      </c>
    </row>
    <row r="2" spans="1:2" ht="13.5" thickBot="1">
      <c r="A2" s="234" t="s">
        <v>36</v>
      </c>
      <c r="B2" s="235" t="s">
        <v>1014</v>
      </c>
    </row>
    <row r="3" spans="1:5" ht="13.5" thickBot="1">
      <c r="A3" s="236" t="s">
        <v>34</v>
      </c>
      <c r="B3" s="237">
        <v>44006</v>
      </c>
      <c r="C3" s="238" t="str">
        <f>IF(ISNUMBER(MATCH(B3,A20:A45,0)),VLOOKUP(B3,A20:B45,2,FALSE),"---")</f>
        <v>MP ETS+CORSIA_COM_pl_240620.xls</v>
      </c>
      <c r="D3" s="239"/>
      <c r="E3" s="240"/>
    </row>
    <row r="4" spans="1:2" ht="12.75">
      <c r="A4" s="241" t="s">
        <v>47</v>
      </c>
      <c r="B4" s="242" t="s">
        <v>1291</v>
      </c>
    </row>
    <row r="5" spans="1:2" ht="13.5" thickBot="1">
      <c r="A5" s="243" t="s">
        <v>38</v>
      </c>
      <c r="B5" s="244" t="s">
        <v>1292</v>
      </c>
    </row>
    <row r="7" ht="12.75">
      <c r="A7" s="245" t="s">
        <v>37</v>
      </c>
    </row>
    <row r="8" spans="1:3" ht="12.75">
      <c r="A8" s="17" t="s">
        <v>43</v>
      </c>
      <c r="B8" s="17"/>
      <c r="C8" s="18" t="s">
        <v>39</v>
      </c>
    </row>
    <row r="9" spans="1:3" ht="12.75">
      <c r="A9" s="17" t="s">
        <v>44</v>
      </c>
      <c r="B9" s="17"/>
      <c r="C9" s="18" t="s">
        <v>40</v>
      </c>
    </row>
    <row r="10" spans="1:3" ht="12.75">
      <c r="A10" s="17" t="s">
        <v>45</v>
      </c>
      <c r="B10" s="17"/>
      <c r="C10" s="18" t="s">
        <v>41</v>
      </c>
    </row>
    <row r="11" spans="1:3" ht="12.75">
      <c r="A11" s="17" t="s">
        <v>46</v>
      </c>
      <c r="B11" s="17"/>
      <c r="C11" s="18" t="s">
        <v>42</v>
      </c>
    </row>
    <row r="12" spans="1:3" ht="12.75">
      <c r="A12" s="17" t="s">
        <v>831</v>
      </c>
      <c r="B12" s="17"/>
      <c r="C12" s="18" t="s">
        <v>832</v>
      </c>
    </row>
    <row r="13" spans="1:3" ht="12.75">
      <c r="A13" s="17" t="s">
        <v>833</v>
      </c>
      <c r="B13" s="17"/>
      <c r="C13" s="18" t="s">
        <v>834</v>
      </c>
    </row>
    <row r="14" spans="1:3" ht="12.75">
      <c r="A14" s="17" t="s">
        <v>835</v>
      </c>
      <c r="B14" s="17"/>
      <c r="C14" s="18" t="s">
        <v>836</v>
      </c>
    </row>
    <row r="15" spans="1:3" ht="12.75">
      <c r="A15" s="17" t="s">
        <v>1014</v>
      </c>
      <c r="B15" s="17"/>
      <c r="C15" s="18" t="s">
        <v>1015</v>
      </c>
    </row>
    <row r="16" spans="1:3" ht="12.75">
      <c r="A16" s="17"/>
      <c r="B16" s="17"/>
      <c r="C16" s="18"/>
    </row>
    <row r="17" spans="1:3" ht="12.75">
      <c r="A17" s="17"/>
      <c r="B17" s="17"/>
      <c r="C17" s="18"/>
    </row>
    <row r="18" ht="12.75">
      <c r="A18" s="66"/>
    </row>
    <row r="19" spans="1:3" ht="12.75">
      <c r="A19" s="167" t="s">
        <v>146</v>
      </c>
      <c r="B19" s="167" t="s">
        <v>93</v>
      </c>
      <c r="C19" s="167" t="s">
        <v>795</v>
      </c>
    </row>
    <row r="20" spans="1:4" ht="12.75">
      <c r="A20" s="246">
        <v>39941</v>
      </c>
      <c r="B20" s="247" t="str">
        <f>IF(ISBLANK($A20),"---",VLOOKUP($B$2,$A$8:$C$17,3,0)&amp;"_"&amp;VLOOKUP($B$4,$A$48:$B$80,2,0)&amp;"_"&amp;VLOOKUP($B$5,$A$83:$B$107,2,0)&amp;"_"&amp;TEXT(DAY($A20),"0#")&amp;TEXT(MONTH($A20),"0#")&amp;TEXT(YEAR($A20)-2000,"0#")&amp;".xls")</f>
        <v>MP ETS+CORSIA_COM_pl_080509.xls</v>
      </c>
      <c r="C20" s="247"/>
      <c r="D20" s="248"/>
    </row>
    <row r="21" spans="1:4" ht="12.75">
      <c r="A21" s="249">
        <v>39944</v>
      </c>
      <c r="B21" s="250" t="str">
        <f>IF(ISBLANK($A21),"---",VLOOKUP($B$2,$A$8:$C$17,3,0)&amp;"_"&amp;VLOOKUP($B$4,$A$48:$B$80,2,0)&amp;"_"&amp;VLOOKUP($B$5,$A$83:$B$107,2,0)&amp;"_"&amp;TEXT(DAY($A21),"0#")&amp;TEXT(MONTH($A21),"0#")&amp;TEXT(YEAR($A21)-2000,"0#")&amp;".xls")</f>
        <v>MP ETS+CORSIA_COM_pl_110509.xls</v>
      </c>
      <c r="C21" s="250" t="s">
        <v>796</v>
      </c>
      <c r="D21" s="251"/>
    </row>
    <row r="22" spans="1:4" ht="12.75">
      <c r="A22" s="249">
        <v>39952</v>
      </c>
      <c r="B22" s="250" t="str">
        <f>IF(ISBLANK($A22),"---",VLOOKUP($B$2,$A$8:$C$17,3,0)&amp;"_"&amp;VLOOKUP($B$4,$A$48:$B$80,2,0)&amp;"_"&amp;VLOOKUP($B$5,$A$83:$B$107,2,0)&amp;"_"&amp;TEXT(DAY($A22),"0#")&amp;TEXT(MONTH($A22),"0#")&amp;TEXT(YEAR($A22)-2000,"0#")&amp;".xls")</f>
        <v>MP ETS+CORSIA_COM_pl_190509.xls</v>
      </c>
      <c r="C22" s="250" t="s">
        <v>797</v>
      </c>
      <c r="D22" s="251"/>
    </row>
    <row r="23" spans="1:4" ht="12.75">
      <c r="A23" s="249">
        <v>39975</v>
      </c>
      <c r="B23" s="250" t="str">
        <f>IF(ISBLANK($A23),"---",VLOOKUP($B$2,$A$8:$C$17,3,0)&amp;"_"&amp;VLOOKUP($B$4,$A$48:$B$80,2,0)&amp;"_"&amp;VLOOKUP($B$5,$A$83:$B$107,2,0)&amp;"_"&amp;TEXT(DAY($A23),"0#")&amp;TEXT(MONTH($A23),"0#")&amp;TEXT(YEAR($A23)-2000,"0#")&amp;".xls")</f>
        <v>MP ETS+CORSIA_COM_pl_110609.xls</v>
      </c>
      <c r="C23" s="250" t="s">
        <v>206</v>
      </c>
      <c r="D23" s="251"/>
    </row>
    <row r="24" spans="1:4" ht="12.75">
      <c r="A24" s="249" t="s">
        <v>851</v>
      </c>
      <c r="B24" s="250"/>
      <c r="C24" s="250" t="s">
        <v>849</v>
      </c>
      <c r="D24" s="251"/>
    </row>
    <row r="25" spans="1:4" ht="12.75">
      <c r="A25" s="249">
        <v>40954</v>
      </c>
      <c r="B25" s="250"/>
      <c r="C25" s="250" t="s">
        <v>850</v>
      </c>
      <c r="D25" s="251"/>
    </row>
    <row r="26" spans="1:4" ht="12.75">
      <c r="A26" s="249">
        <v>41043</v>
      </c>
      <c r="B26" s="250" t="str">
        <f aca="true" t="shared" si="0" ref="B26:B45">IF(ISBLANK($A26),"---",VLOOKUP($B$2,$A$8:$C$17,3,0)&amp;"_"&amp;VLOOKUP($B$4,$A$48:$B$80,2,0)&amp;"_"&amp;VLOOKUP($B$5,$A$83:$B$107,2,0)&amp;"_"&amp;TEXT(DAY($A26),"0#")&amp;TEXT(MONTH($A26),"0#")&amp;TEXT(YEAR($A26)-2000,"0#")&amp;".xls")</f>
        <v>MP ETS+CORSIA_COM_pl_140512.xls</v>
      </c>
      <c r="C26" s="250" t="s">
        <v>916</v>
      </c>
      <c r="D26" s="251"/>
    </row>
    <row r="27" spans="1:4" ht="12.75">
      <c r="A27" s="249">
        <v>41045</v>
      </c>
      <c r="B27" s="250" t="str">
        <f t="shared" si="0"/>
        <v>MP ETS+CORSIA_COM_pl_160512.xls</v>
      </c>
      <c r="C27" s="250" t="s">
        <v>917</v>
      </c>
      <c r="D27" s="251"/>
    </row>
    <row r="28" spans="1:4" ht="12.75">
      <c r="A28" s="249">
        <v>41078</v>
      </c>
      <c r="B28" s="250" t="str">
        <f t="shared" si="0"/>
        <v>MP ETS+CORSIA_COM_pl_180612.xls</v>
      </c>
      <c r="C28" s="308" t="s">
        <v>918</v>
      </c>
      <c r="D28" s="251"/>
    </row>
    <row r="29" spans="1:4" ht="12.75">
      <c r="A29" s="249">
        <v>41094</v>
      </c>
      <c r="B29" s="250" t="str">
        <f t="shared" si="0"/>
        <v>MP ETS+CORSIA_COM_pl_040712.xls</v>
      </c>
      <c r="C29" s="308" t="s">
        <v>1005</v>
      </c>
      <c r="D29" s="251"/>
    </row>
    <row r="30" spans="1:4" ht="12.75">
      <c r="A30" s="249">
        <v>41098</v>
      </c>
      <c r="B30" s="250" t="str">
        <f t="shared" si="0"/>
        <v>MP ETS+CORSIA_COM_pl_080712.xls</v>
      </c>
      <c r="C30" s="250" t="s">
        <v>1008</v>
      </c>
      <c r="D30" s="251"/>
    </row>
    <row r="31" spans="1:4" ht="12.75">
      <c r="A31" s="249">
        <v>41101</v>
      </c>
      <c r="B31" s="250" t="str">
        <f t="shared" si="0"/>
        <v>MP ETS+CORSIA_COM_pl_110712.xls</v>
      </c>
      <c r="C31" s="250" t="s">
        <v>1010</v>
      </c>
      <c r="D31" s="251"/>
    </row>
    <row r="32" spans="1:4" ht="12.75">
      <c r="A32" s="249">
        <v>41106</v>
      </c>
      <c r="B32" s="250" t="str">
        <f t="shared" si="0"/>
        <v>MP ETS+CORSIA_COM_pl_160712.xls</v>
      </c>
      <c r="C32" s="250" t="s">
        <v>1011</v>
      </c>
      <c r="D32" s="251"/>
    </row>
    <row r="33" spans="1:4" ht="12.75">
      <c r="A33" s="249">
        <v>43398</v>
      </c>
      <c r="B33" s="250" t="str">
        <f t="shared" si="0"/>
        <v>MP ETS+CORSIA_COM_pl_251018.xls</v>
      </c>
      <c r="C33" s="308" t="s">
        <v>1106</v>
      </c>
      <c r="D33" s="251"/>
    </row>
    <row r="34" spans="1:4" ht="12.75">
      <c r="A34" s="249">
        <v>43451</v>
      </c>
      <c r="B34" s="250" t="str">
        <f t="shared" si="0"/>
        <v>MP ETS+CORSIA_COM_pl_171218.xls</v>
      </c>
      <c r="C34" s="308" t="s">
        <v>1176</v>
      </c>
      <c r="D34" s="251"/>
    </row>
    <row r="35" spans="1:4" ht="12.75">
      <c r="A35" s="249">
        <v>43481</v>
      </c>
      <c r="B35" s="250" t="str">
        <f t="shared" si="0"/>
        <v>MP ETS+CORSIA_COM_pl_160119.xls</v>
      </c>
      <c r="C35" s="250" t="s">
        <v>1220</v>
      </c>
      <c r="D35" s="251"/>
    </row>
    <row r="36" spans="1:4" ht="12.75">
      <c r="A36" s="249">
        <v>43969</v>
      </c>
      <c r="B36" s="250" t="str">
        <f t="shared" si="0"/>
        <v>MP ETS+CORSIA_COM_pl_180520.xls</v>
      </c>
      <c r="C36" s="308" t="s">
        <v>1238</v>
      </c>
      <c r="D36" s="251"/>
    </row>
    <row r="37" spans="1:4" ht="12.75">
      <c r="A37" s="249">
        <v>44006</v>
      </c>
      <c r="B37" s="250" t="str">
        <f t="shared" si="0"/>
        <v>MP ETS+CORSIA_COM_pl_240620.xls</v>
      </c>
      <c r="C37" s="308" t="s">
        <v>1245</v>
      </c>
      <c r="D37" s="251"/>
    </row>
    <row r="38" spans="1:4" ht="12.75">
      <c r="A38" s="249"/>
      <c r="B38" s="250" t="str">
        <f t="shared" si="0"/>
        <v>---</v>
      </c>
      <c r="C38" s="250"/>
      <c r="D38" s="251"/>
    </row>
    <row r="39" spans="1:4" ht="12.75">
      <c r="A39" s="249"/>
      <c r="B39" s="250" t="str">
        <f t="shared" si="0"/>
        <v>---</v>
      </c>
      <c r="C39" s="250"/>
      <c r="D39" s="251"/>
    </row>
    <row r="40" spans="1:4" ht="12.75">
      <c r="A40" s="249"/>
      <c r="B40" s="250" t="str">
        <f t="shared" si="0"/>
        <v>---</v>
      </c>
      <c r="C40" s="250"/>
      <c r="D40" s="251"/>
    </row>
    <row r="41" spans="1:4" ht="12.75">
      <c r="A41" s="249"/>
      <c r="B41" s="250" t="str">
        <f t="shared" si="0"/>
        <v>---</v>
      </c>
      <c r="C41" s="250"/>
      <c r="D41" s="251"/>
    </row>
    <row r="42" spans="1:4" ht="12.75">
      <c r="A42" s="249"/>
      <c r="B42" s="250" t="str">
        <f t="shared" si="0"/>
        <v>---</v>
      </c>
      <c r="C42" s="250"/>
      <c r="D42" s="251"/>
    </row>
    <row r="43" spans="1:4" ht="12.75">
      <c r="A43" s="249"/>
      <c r="B43" s="250" t="str">
        <f t="shared" si="0"/>
        <v>---</v>
      </c>
      <c r="C43" s="250"/>
      <c r="D43" s="251"/>
    </row>
    <row r="44" spans="1:4" ht="12.75">
      <c r="A44" s="249"/>
      <c r="B44" s="250" t="str">
        <f t="shared" si="0"/>
        <v>---</v>
      </c>
      <c r="C44" s="250"/>
      <c r="D44" s="251"/>
    </row>
    <row r="45" spans="1:4" ht="12.75">
      <c r="A45" s="252"/>
      <c r="B45" s="253" t="str">
        <f t="shared" si="0"/>
        <v>---</v>
      </c>
      <c r="C45" s="253"/>
      <c r="D45" s="254"/>
    </row>
    <row r="47" ht="12.75">
      <c r="A47" s="167" t="s">
        <v>47</v>
      </c>
    </row>
    <row r="48" spans="1:2" ht="12.75">
      <c r="A48" s="459" t="s">
        <v>1291</v>
      </c>
      <c r="B48" s="232" t="s">
        <v>94</v>
      </c>
    </row>
    <row r="49" spans="1:2" ht="12.75">
      <c r="A49" s="232" t="s">
        <v>837</v>
      </c>
      <c r="B49" s="232" t="s">
        <v>838</v>
      </c>
    </row>
    <row r="50" spans="1:2" ht="12.75">
      <c r="A50" s="232" t="s">
        <v>306</v>
      </c>
      <c r="B50" s="232" t="s">
        <v>95</v>
      </c>
    </row>
    <row r="51" spans="1:2" ht="12.75">
      <c r="A51" s="232" t="s">
        <v>308</v>
      </c>
      <c r="B51" s="232" t="s">
        <v>96</v>
      </c>
    </row>
    <row r="52" spans="1:2" ht="12.75">
      <c r="A52" s="232" t="s">
        <v>311</v>
      </c>
      <c r="B52" s="232" t="s">
        <v>97</v>
      </c>
    </row>
    <row r="53" spans="1:2" ht="12.75">
      <c r="A53" s="232" t="s">
        <v>477</v>
      </c>
      <c r="B53" s="232" t="s">
        <v>839</v>
      </c>
    </row>
    <row r="54" spans="1:2" ht="12.75">
      <c r="A54" s="232" t="s">
        <v>313</v>
      </c>
      <c r="B54" s="232" t="s">
        <v>98</v>
      </c>
    </row>
    <row r="55" spans="1:2" ht="12.75">
      <c r="A55" s="427" t="s">
        <v>1241</v>
      </c>
      <c r="B55" s="232" t="s">
        <v>99</v>
      </c>
    </row>
    <row r="56" spans="1:2" ht="12.75">
      <c r="A56" s="232" t="s">
        <v>318</v>
      </c>
      <c r="B56" s="232" t="s">
        <v>100</v>
      </c>
    </row>
    <row r="57" spans="1:2" ht="12.75">
      <c r="A57" s="232" t="s">
        <v>321</v>
      </c>
      <c r="B57" s="232" t="s">
        <v>101</v>
      </c>
    </row>
    <row r="58" spans="1:2" ht="12.75">
      <c r="A58" s="232" t="s">
        <v>323</v>
      </c>
      <c r="B58" s="232" t="s">
        <v>102</v>
      </c>
    </row>
    <row r="59" spans="1:2" ht="12.75">
      <c r="A59" s="232" t="s">
        <v>325</v>
      </c>
      <c r="B59" s="232" t="s">
        <v>103</v>
      </c>
    </row>
    <row r="60" spans="1:2" ht="12.75">
      <c r="A60" s="232" t="s">
        <v>328</v>
      </c>
      <c r="B60" s="232" t="s">
        <v>104</v>
      </c>
    </row>
    <row r="61" spans="1:2" ht="12.75">
      <c r="A61" s="232" t="s">
        <v>330</v>
      </c>
      <c r="B61" s="232" t="s">
        <v>105</v>
      </c>
    </row>
    <row r="62" spans="1:2" ht="12.75">
      <c r="A62" s="232" t="s">
        <v>332</v>
      </c>
      <c r="B62" s="232" t="s">
        <v>106</v>
      </c>
    </row>
    <row r="63" spans="1:2" ht="12.75">
      <c r="A63" s="232" t="s">
        <v>534</v>
      </c>
      <c r="B63" s="232" t="s">
        <v>840</v>
      </c>
    </row>
    <row r="64" spans="1:2" ht="12.75">
      <c r="A64" s="232" t="s">
        <v>334</v>
      </c>
      <c r="B64" s="232" t="s">
        <v>107</v>
      </c>
    </row>
    <row r="65" spans="1:2" ht="12.75">
      <c r="A65" s="232" t="s">
        <v>336</v>
      </c>
      <c r="B65" s="232" t="s">
        <v>108</v>
      </c>
    </row>
    <row r="66" spans="1:2" ht="12.75">
      <c r="A66" s="232" t="s">
        <v>338</v>
      </c>
      <c r="B66" s="232" t="s">
        <v>109</v>
      </c>
    </row>
    <row r="67" spans="1:2" ht="12.75">
      <c r="A67" s="232" t="s">
        <v>554</v>
      </c>
      <c r="B67" s="232" t="s">
        <v>841</v>
      </c>
    </row>
    <row r="68" spans="1:2" ht="12.75">
      <c r="A68" s="232" t="s">
        <v>340</v>
      </c>
      <c r="B68" s="232" t="s">
        <v>110</v>
      </c>
    </row>
    <row r="69" spans="1:2" ht="12.75">
      <c r="A69" s="232" t="s">
        <v>342</v>
      </c>
      <c r="B69" s="232" t="s">
        <v>111</v>
      </c>
    </row>
    <row r="70" spans="1:2" ht="12.75">
      <c r="A70" s="232" t="s">
        <v>344</v>
      </c>
      <c r="B70" s="232" t="s">
        <v>112</v>
      </c>
    </row>
    <row r="71" spans="1:2" ht="12.75">
      <c r="A71" s="232" t="s">
        <v>347</v>
      </c>
      <c r="B71" s="232" t="s">
        <v>113</v>
      </c>
    </row>
    <row r="72" spans="1:2" ht="12.75">
      <c r="A72" s="232" t="s">
        <v>590</v>
      </c>
      <c r="B72" s="232" t="s">
        <v>842</v>
      </c>
    </row>
    <row r="73" spans="1:2" ht="12.75">
      <c r="A73" s="459" t="s">
        <v>1290</v>
      </c>
      <c r="B73" s="232" t="s">
        <v>114</v>
      </c>
    </row>
    <row r="74" spans="1:2" ht="12.75">
      <c r="A74" s="232" t="s">
        <v>354</v>
      </c>
      <c r="B74" s="232" t="s">
        <v>115</v>
      </c>
    </row>
    <row r="75" spans="1:2" ht="12.75">
      <c r="A75" s="232" t="s">
        <v>357</v>
      </c>
      <c r="B75" s="232" t="s">
        <v>116</v>
      </c>
    </row>
    <row r="76" spans="1:2" ht="12.75">
      <c r="A76" s="232" t="s">
        <v>360</v>
      </c>
      <c r="B76" s="232" t="s">
        <v>117</v>
      </c>
    </row>
    <row r="77" spans="1:2" ht="12.75">
      <c r="A77" s="232" t="s">
        <v>362</v>
      </c>
      <c r="B77" s="232" t="s">
        <v>118</v>
      </c>
    </row>
    <row r="78" spans="1:2" ht="12.75">
      <c r="A78" s="232" t="s">
        <v>365</v>
      </c>
      <c r="B78" s="232" t="s">
        <v>119</v>
      </c>
    </row>
    <row r="79" spans="1:2" ht="12.75">
      <c r="A79" s="232" t="s">
        <v>367</v>
      </c>
      <c r="B79" s="232" t="s">
        <v>120</v>
      </c>
    </row>
    <row r="80" spans="1:2" ht="12.75">
      <c r="A80" s="232" t="s">
        <v>374</v>
      </c>
      <c r="B80" s="232" t="s">
        <v>121</v>
      </c>
    </row>
    <row r="82" ht="12.75">
      <c r="A82" s="74" t="s">
        <v>147</v>
      </c>
    </row>
    <row r="83" spans="1:2" ht="12.75">
      <c r="A83" s="233" t="s">
        <v>48</v>
      </c>
      <c r="B83" s="233" t="s">
        <v>49</v>
      </c>
    </row>
    <row r="84" spans="1:2" ht="12.75">
      <c r="A84" s="233" t="s">
        <v>50</v>
      </c>
      <c r="B84" s="233" t="s">
        <v>51</v>
      </c>
    </row>
    <row r="85" spans="1:2" ht="12.75">
      <c r="A85" s="233" t="s">
        <v>843</v>
      </c>
      <c r="B85" s="233" t="s">
        <v>844</v>
      </c>
    </row>
    <row r="86" spans="1:2" ht="12.75">
      <c r="A86" s="233" t="s">
        <v>52</v>
      </c>
      <c r="B86" s="233" t="s">
        <v>53</v>
      </c>
    </row>
    <row r="87" spans="1:2" ht="12.75">
      <c r="A87" s="233" t="s">
        <v>54</v>
      </c>
      <c r="B87" s="233" t="s">
        <v>55</v>
      </c>
    </row>
    <row r="88" spans="1:2" ht="12.75">
      <c r="A88" s="233" t="s">
        <v>56</v>
      </c>
      <c r="B88" s="233" t="s">
        <v>57</v>
      </c>
    </row>
    <row r="89" spans="1:2" ht="12.75">
      <c r="A89" s="233" t="s">
        <v>58</v>
      </c>
      <c r="B89" s="233" t="s">
        <v>59</v>
      </c>
    </row>
    <row r="90" spans="1:2" ht="12.75">
      <c r="A90" s="233" t="s">
        <v>60</v>
      </c>
      <c r="B90" s="233" t="s">
        <v>61</v>
      </c>
    </row>
    <row r="91" spans="1:2" ht="12.75">
      <c r="A91" s="233" t="s">
        <v>62</v>
      </c>
      <c r="B91" s="233" t="s">
        <v>63</v>
      </c>
    </row>
    <row r="92" spans="1:2" ht="12.75">
      <c r="A92" s="233" t="s">
        <v>64</v>
      </c>
      <c r="B92" s="233" t="s">
        <v>65</v>
      </c>
    </row>
    <row r="93" spans="1:2" ht="12.75">
      <c r="A93" s="233" t="s">
        <v>845</v>
      </c>
      <c r="B93" s="233" t="s">
        <v>846</v>
      </c>
    </row>
    <row r="94" spans="1:2" ht="12.75">
      <c r="A94" s="233" t="s">
        <v>66</v>
      </c>
      <c r="B94" s="233" t="s">
        <v>67</v>
      </c>
    </row>
    <row r="95" spans="1:2" ht="12.75">
      <c r="A95" s="233" t="s">
        <v>68</v>
      </c>
      <c r="B95" s="233" t="s">
        <v>69</v>
      </c>
    </row>
    <row r="96" spans="1:2" ht="12.75">
      <c r="A96" s="233" t="s">
        <v>70</v>
      </c>
      <c r="B96" s="233" t="s">
        <v>71</v>
      </c>
    </row>
    <row r="97" spans="1:2" ht="12.75">
      <c r="A97" s="233" t="s">
        <v>72</v>
      </c>
      <c r="B97" s="233" t="s">
        <v>73</v>
      </c>
    </row>
    <row r="98" spans="1:2" ht="12.75">
      <c r="A98" s="233" t="s">
        <v>74</v>
      </c>
      <c r="B98" s="233" t="s">
        <v>75</v>
      </c>
    </row>
    <row r="99" spans="1:2" ht="12.75">
      <c r="A99" s="233" t="s">
        <v>847</v>
      </c>
      <c r="B99" s="233" t="s">
        <v>848</v>
      </c>
    </row>
    <row r="100" spans="1:2" ht="12.75">
      <c r="A100" s="233" t="s">
        <v>76</v>
      </c>
      <c r="B100" s="233" t="s">
        <v>77</v>
      </c>
    </row>
    <row r="101" spans="1:2" ht="12.75">
      <c r="A101" s="460" t="s">
        <v>1292</v>
      </c>
      <c r="B101" s="233" t="s">
        <v>78</v>
      </c>
    </row>
    <row r="102" spans="1:2" ht="12.75">
      <c r="A102" s="233" t="s">
        <v>81</v>
      </c>
      <c r="B102" s="233" t="s">
        <v>82</v>
      </c>
    </row>
    <row r="103" spans="1:2" ht="12.75">
      <c r="A103" s="233" t="s">
        <v>83</v>
      </c>
      <c r="B103" s="233" t="s">
        <v>84</v>
      </c>
    </row>
    <row r="104" spans="1:2" ht="12.75">
      <c r="A104" s="233" t="s">
        <v>85</v>
      </c>
      <c r="B104" s="233" t="s">
        <v>86</v>
      </c>
    </row>
    <row r="105" spans="1:2" ht="12.75">
      <c r="A105" s="233" t="s">
        <v>87</v>
      </c>
      <c r="B105" s="233" t="s">
        <v>88</v>
      </c>
    </row>
    <row r="106" spans="1:2" ht="12.75">
      <c r="A106" s="233" t="s">
        <v>89</v>
      </c>
      <c r="B106" s="233" t="s">
        <v>90</v>
      </c>
    </row>
    <row r="107" spans="1:2" ht="12.75">
      <c r="A107" s="233" t="s">
        <v>91</v>
      </c>
      <c r="B107" s="233" t="s">
        <v>92</v>
      </c>
    </row>
  </sheetData>
  <sheetProtection sheet="1" objects="1" scenarios="1" formatCells="0" formatColumns="0" formatRows="0"/>
  <dataValidations count="4">
    <dataValidation type="list" allowBlank="1" showInputMessage="1" showErrorMessage="1" sqref="B2">
      <formula1>$A$8:$A$17</formula1>
    </dataValidation>
    <dataValidation type="list" allowBlank="1" showInputMessage="1" showErrorMessage="1" sqref="B3">
      <formula1>$A$20:$A$45</formula1>
    </dataValidation>
    <dataValidation type="list" allowBlank="1" showInputMessage="1" showErrorMessage="1" sqref="B4">
      <formula1>$A$48:$A$80</formula1>
    </dataValidation>
    <dataValidation type="list" allowBlank="1" showInputMessage="1" showErrorMessage="1" sqref="B5">
      <formula1>$A$83:$A$107</formula1>
    </dataValidation>
  </dataValidations>
  <printOptions/>
  <pageMargins left="0.787401575" right="0.787401575" top="0.984251969" bottom="0.984251969" header="0.5" footer="0.5"/>
  <pageSetup fitToHeight="1" fitToWidth="1" horizontalDpi="600" verticalDpi="600" orientation="portrait" paperSize="9" scale="52"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view="pageBreakPreview" zoomScale="151" zoomScaleNormal="130" zoomScaleSheetLayoutView="151" workbookViewId="0" topLeftCell="A1">
      <selection activeCell="A2" sqref="A2"/>
    </sheetView>
  </sheetViews>
  <sheetFormatPr defaultColWidth="9.140625" defaultRowHeight="12.75"/>
  <cols>
    <col min="1" max="1" width="5.421875" style="408" customWidth="1"/>
    <col min="2" max="2" width="7.28125" style="65" customWidth="1"/>
    <col min="3" max="11" width="11.7109375" style="65" customWidth="1"/>
    <col min="12" max="12" width="11.7109375" style="66" customWidth="1"/>
    <col min="13" max="13" width="5.421875" style="64" customWidth="1"/>
    <col min="14" max="16384" width="9.140625" style="65" customWidth="1"/>
  </cols>
  <sheetData>
    <row r="1" spans="1:13" s="16" customFormat="1" ht="4.5" customHeight="1">
      <c r="A1" s="258"/>
      <c r="B1" s="209"/>
      <c r="C1" s="94"/>
      <c r="D1" s="94"/>
      <c r="E1" s="94"/>
      <c r="F1" s="94"/>
      <c r="G1" s="94"/>
      <c r="H1" s="94"/>
      <c r="I1" s="94"/>
      <c r="J1" s="94"/>
      <c r="K1" s="94"/>
      <c r="M1" s="64"/>
    </row>
    <row r="3" spans="2:10" ht="17.25">
      <c r="B3" s="526" t="str">
        <f>Translations!$B$33</f>
        <v>WYTYCZNE I WARUNKI</v>
      </c>
      <c r="C3" s="526"/>
      <c r="D3" s="526"/>
      <c r="E3" s="526"/>
      <c r="F3" s="526"/>
      <c r="G3" s="526"/>
      <c r="H3" s="526"/>
      <c r="I3" s="526"/>
      <c r="J3" s="526"/>
    </row>
    <row r="4" spans="2:12" ht="12.75">
      <c r="B4" s="517"/>
      <c r="C4" s="517"/>
      <c r="D4" s="517"/>
      <c r="E4" s="517"/>
      <c r="F4" s="517"/>
      <c r="G4" s="517"/>
      <c r="H4" s="517"/>
      <c r="I4" s="517"/>
      <c r="J4" s="517"/>
      <c r="K4" s="517"/>
      <c r="L4" s="517"/>
    </row>
    <row r="5" spans="1:12" ht="12.75">
      <c r="A5" s="408" t="s">
        <v>1184</v>
      </c>
      <c r="B5" s="522" t="str">
        <f>Translations!$B$847</f>
        <v>Podstawa prawna</v>
      </c>
      <c r="C5" s="516"/>
      <c r="D5" s="516"/>
      <c r="E5" s="516"/>
      <c r="F5" s="516"/>
      <c r="G5" s="516"/>
      <c r="H5" s="516"/>
      <c r="I5" s="516"/>
      <c r="J5" s="516"/>
      <c r="K5" s="516"/>
      <c r="L5" s="516"/>
    </row>
    <row r="6" spans="1:12" ht="38.25" customHeight="1">
      <c r="A6" s="408">
        <v>1</v>
      </c>
      <c r="B6" s="507" t="str">
        <f>Translations!$B$848</f>
        <v>Dyrektywa 2003/87/WE  wymaga od operatorów statków powietrznych, którzy są objęci systemem handlu uprawnieniami do emisji gazów cieplarnianych (EU ETS), monitorowania emisji i liczby tonokilometrów oraz składania raportów w tym zakresie i przeprowadzenia weryfikacji tych raportów przez niezależnego i akredytowanego weryfikatora.</v>
      </c>
      <c r="C6" s="506"/>
      <c r="D6" s="506"/>
      <c r="E6" s="506"/>
      <c r="F6" s="506"/>
      <c r="G6" s="506"/>
      <c r="H6" s="506"/>
      <c r="I6" s="506"/>
      <c r="J6" s="506"/>
      <c r="K6" s="506"/>
      <c r="L6" s="506"/>
    </row>
    <row r="7" spans="1:13" s="34" customFormat="1" ht="12.75" customHeight="1">
      <c r="A7" s="408"/>
      <c r="B7" s="508" t="str">
        <f>Translations!$B$849</f>
        <v>Dyrektywa jest dostępna pod adresem:</v>
      </c>
      <c r="C7" s="508"/>
      <c r="D7" s="508"/>
      <c r="E7" s="508"/>
      <c r="F7" s="508"/>
      <c r="G7" s="508"/>
      <c r="H7" s="508"/>
      <c r="I7" s="508"/>
      <c r="J7" s="508"/>
      <c r="K7" s="508"/>
      <c r="L7" s="508"/>
      <c r="M7" s="38"/>
    </row>
    <row r="8" spans="1:13" s="34" customFormat="1" ht="12.75" customHeight="1">
      <c r="A8" s="409"/>
      <c r="B8" s="510" t="str">
        <f>Translations!$B$850</f>
        <v>https://eur-lex.europa.eu/legal-content/pl/TXT/?uri=CELEX:02003L0087-20180408</v>
      </c>
      <c r="C8" s="510"/>
      <c r="D8" s="510"/>
      <c r="E8" s="510"/>
      <c r="F8" s="510"/>
      <c r="G8" s="510"/>
      <c r="H8" s="510"/>
      <c r="I8" s="510"/>
      <c r="J8" s="510"/>
      <c r="K8" s="510"/>
      <c r="L8" s="511"/>
      <c r="M8" s="39"/>
    </row>
    <row r="9" spans="1:13" s="34" customFormat="1" ht="25.5" customHeight="1">
      <c r="A9" s="408">
        <v>2</v>
      </c>
      <c r="B9" s="508" t="str">
        <f>Translations!$B$851</f>
        <v>Rozporządzenie Delegowane Komisji Europejskiej wydane zgodnie z art. 28c Dyrektywy wymaga ponadto od niektórych operatorów statków powietrznych raportowania danych na potrzeby mechanizmu CORSIA (ICAO "Carbon Offsetting and Reduction Scheme for International Aviation").</v>
      </c>
      <c r="C9" s="508"/>
      <c r="D9" s="508"/>
      <c r="E9" s="508"/>
      <c r="F9" s="508"/>
      <c r="G9" s="508"/>
      <c r="H9" s="508"/>
      <c r="I9" s="508"/>
      <c r="J9" s="508"/>
      <c r="K9" s="508"/>
      <c r="L9" s="508"/>
      <c r="M9" s="38"/>
    </row>
    <row r="10" spans="1:13" s="34" customFormat="1" ht="12.75" customHeight="1">
      <c r="A10" s="408"/>
      <c r="B10" s="515" t="str">
        <f>Translations!$B$1021</f>
        <v>Rozporządzenie Delegowane Komisji (EU) 2019/1603 z dnia 18 lipca 2019 r. ("rozporządzenie delegowane") dostępne jest pod adresem:</v>
      </c>
      <c r="C10" s="516"/>
      <c r="D10" s="516"/>
      <c r="E10" s="516"/>
      <c r="F10" s="516"/>
      <c r="G10" s="516"/>
      <c r="H10" s="516"/>
      <c r="I10" s="516"/>
      <c r="J10" s="516"/>
      <c r="K10" s="516"/>
      <c r="L10" s="516"/>
      <c r="M10" s="38"/>
    </row>
    <row r="11" spans="1:13" s="34" customFormat="1" ht="12.75" customHeight="1">
      <c r="A11" s="408"/>
      <c r="B11" s="510" t="str">
        <f>Translations!$B$1022</f>
        <v>https://eur-lex.europa.eu/eli/reg_del/2019/1603/oj?locale=pl</v>
      </c>
      <c r="C11" s="510"/>
      <c r="D11" s="510"/>
      <c r="E11" s="510"/>
      <c r="F11" s="510"/>
      <c r="G11" s="510"/>
      <c r="H11" s="510"/>
      <c r="I11" s="510"/>
      <c r="J11" s="510"/>
      <c r="K11" s="510"/>
      <c r="L11" s="511"/>
      <c r="M11" s="38"/>
    </row>
    <row r="12" spans="1:13" s="34" customFormat="1" ht="26.25" customHeight="1">
      <c r="A12" s="408">
        <v>3</v>
      </c>
      <c r="B12" s="508" t="str">
        <f>Translations!$B$37</f>
        <v>Rozporządzenie w sprawie monitorowania i raportowania (rozporządzenie Komisji (UE) nr 601/2012, zwane dalej rozporządzeniem „MRR”) określa dalsze wymogi dotyczące monitorowania i raportowania. Rozporządzenie MRR dostępne jest pod adresem:</v>
      </c>
      <c r="C12" s="508"/>
      <c r="D12" s="508"/>
      <c r="E12" s="508"/>
      <c r="F12" s="508"/>
      <c r="G12" s="508"/>
      <c r="H12" s="508"/>
      <c r="I12" s="508"/>
      <c r="J12" s="508"/>
      <c r="K12" s="508"/>
      <c r="L12" s="508"/>
      <c r="M12" s="38"/>
    </row>
    <row r="13" spans="1:13" s="34" customFormat="1" ht="12.75" customHeight="1">
      <c r="A13" s="408"/>
      <c r="B13" s="510" t="str">
        <f>Translations!$B$854</f>
        <v>https://eur-lex.europa.eu/eli/reg/2012/601</v>
      </c>
      <c r="C13" s="510"/>
      <c r="D13" s="510"/>
      <c r="E13" s="510"/>
      <c r="F13" s="510"/>
      <c r="G13" s="510"/>
      <c r="H13" s="510"/>
      <c r="I13" s="510"/>
      <c r="J13" s="510"/>
      <c r="K13" s="510"/>
      <c r="L13" s="511"/>
      <c r="M13" s="38"/>
    </row>
    <row r="14" spans="1:13" s="34" customFormat="1" ht="51.75" customHeight="1">
      <c r="A14" s="408"/>
      <c r="B14" s="508" t="str">
        <f>Translations!$B$855</f>
        <v>Należy zauważyć, że Rozporządzenie MRR zostało poddane przeglądowi w grudniu 2018 r. Niektóre zmiany - włączając w to właściwe dla niniejszego formularza - mają zastosowanie od 1 stycznia 2019 r. Numery artykułów wymienione w tym formularzu odnoszą się do wersji Rozporządzenia MRR zmienionego Rozporządzeniem (UE) 2066/2018. Od 1 stycznia 2021 roku Rozporządzenia (UE) 601/2012 będzie wycofane i zastąpione w całości przez Rozporządzenie 2066/2018.</v>
      </c>
      <c r="C14" s="508"/>
      <c r="D14" s="508"/>
      <c r="E14" s="508"/>
      <c r="F14" s="508"/>
      <c r="G14" s="508"/>
      <c r="H14" s="508"/>
      <c r="I14" s="508"/>
      <c r="J14" s="508"/>
      <c r="K14" s="508"/>
      <c r="L14" s="508"/>
      <c r="M14" s="38"/>
    </row>
    <row r="15" spans="1:13" s="34" customFormat="1" ht="39" customHeight="1">
      <c r="A15" s="408"/>
      <c r="B15" s="508" t="str">
        <f>Translations!$B$856</f>
        <v>Niektóre numery artykułów zmieniają się w wyniku ich przeniesienia do nowego Rozporządzenia MRR. W związku z tym, od 2021 roku numery artykułów muszą być identyfikowane przy wykorzystaniu tabeli przejścia zaprezentowanej w Załączniku XI do Rozporządzenia (UE) 2066/2018. Najnowsze Rozporządzenie (tzn. "nowe Rozporządzenie MRR") dostępne jest pod adresem:</v>
      </c>
      <c r="C15" s="512"/>
      <c r="D15" s="512"/>
      <c r="E15" s="512"/>
      <c r="F15" s="512"/>
      <c r="G15" s="512"/>
      <c r="H15" s="512"/>
      <c r="I15" s="512"/>
      <c r="J15" s="512"/>
      <c r="K15" s="512"/>
      <c r="L15" s="512"/>
      <c r="M15" s="38"/>
    </row>
    <row r="16" spans="1:13" s="34" customFormat="1" ht="12.75" customHeight="1">
      <c r="A16" s="408"/>
      <c r="B16" s="510" t="str">
        <f>Translations!$B$857</f>
        <v>http://data.europa.eu/eli/reg_impl/2018/2066/oj</v>
      </c>
      <c r="C16" s="528"/>
      <c r="D16" s="528"/>
      <c r="E16" s="528"/>
      <c r="F16" s="528"/>
      <c r="G16" s="528"/>
      <c r="H16" s="528"/>
      <c r="I16" s="528"/>
      <c r="J16" s="528"/>
      <c r="K16" s="528"/>
      <c r="L16" s="528"/>
      <c r="M16" s="38"/>
    </row>
    <row r="17" spans="1:13" s="34" customFormat="1" ht="12.75" customHeight="1">
      <c r="A17" s="408"/>
      <c r="B17" s="515"/>
      <c r="C17" s="516"/>
      <c r="D17" s="516"/>
      <c r="E17" s="516"/>
      <c r="F17" s="516"/>
      <c r="G17" s="516"/>
      <c r="H17" s="516"/>
      <c r="I17" s="516"/>
      <c r="J17" s="516"/>
      <c r="K17" s="516"/>
      <c r="L17" s="516"/>
      <c r="M17" s="38"/>
    </row>
    <row r="18" spans="1:13" s="34" customFormat="1" ht="12.75" customHeight="1">
      <c r="A18" s="408" t="s">
        <v>1186</v>
      </c>
      <c r="B18" s="513" t="str">
        <f>Translations!$B$858</f>
        <v>Informacja na temat mechanizmu CORSIA</v>
      </c>
      <c r="C18" s="514"/>
      <c r="D18" s="514"/>
      <c r="E18" s="514"/>
      <c r="F18" s="514"/>
      <c r="G18" s="514"/>
      <c r="H18" s="514"/>
      <c r="I18" s="514"/>
      <c r="J18" s="514"/>
      <c r="K18" s="514"/>
      <c r="L18" s="514"/>
      <c r="M18" s="38"/>
    </row>
    <row r="19" spans="1:13" s="34" customFormat="1" ht="39" customHeight="1">
      <c r="A19" s="408"/>
      <c r="B19" s="508" t="str">
        <f>Translations!$B$859</f>
        <v>W przypadku, gdy w tym formularzu występuje odniesienie do „zasad CORSIA” lub „SARPs”, oznacza to „Międzynarodowe Standardy i Zalecane Praktyki, Ochrona Środowiska - Mechanizm Kompensacji i Redukcji Emisji dla Międzynarodowego Lotnictwa (CORSIA) (Załącznik 16,Tom IV do Konwencji o Międzynarodowym Lotnictwie Cywilnym).</v>
      </c>
      <c r="C19" s="527"/>
      <c r="D19" s="527"/>
      <c r="E19" s="527"/>
      <c r="F19" s="527"/>
      <c r="G19" s="527"/>
      <c r="H19" s="527"/>
      <c r="I19" s="527"/>
      <c r="J19" s="527"/>
      <c r="K19" s="527"/>
      <c r="L19" s="527"/>
      <c r="M19" s="38"/>
    </row>
    <row r="20" spans="1:13" s="34" customFormat="1" ht="25.5" customHeight="1">
      <c r="A20" s="408"/>
      <c r="B20" s="508" t="str">
        <f>Translations!$B$860</f>
        <v>SARPs są uzupełnione „Środowiskowym Podręcznikiem Technicznym, Tom IV - Mechanizm Kompensacji i Redukcji Emisji dla Międzynarodowego Lotnictwa (CORSIA)” (Doc 9501, zwany „ETM”) i dalsze „Elementy wdrażania ICAO CORSIA”.</v>
      </c>
      <c r="C20" s="527"/>
      <c r="D20" s="527"/>
      <c r="E20" s="527"/>
      <c r="F20" s="527"/>
      <c r="G20" s="527"/>
      <c r="H20" s="527"/>
      <c r="I20" s="527"/>
      <c r="J20" s="527"/>
      <c r="K20" s="527"/>
      <c r="L20" s="527"/>
      <c r="M20" s="38"/>
    </row>
    <row r="21" spans="1:13" s="34" customFormat="1" ht="12.75" customHeight="1">
      <c r="A21" s="408"/>
      <c r="B21" s="515" t="str">
        <f>Translations!$B$861</f>
        <v>SARPs,  ETM i wszystkie Elementy Implementacyjne dostępne są pod następujący adresem:</v>
      </c>
      <c r="C21" s="529"/>
      <c r="D21" s="529"/>
      <c r="E21" s="529"/>
      <c r="F21" s="529"/>
      <c r="G21" s="529"/>
      <c r="H21" s="529"/>
      <c r="I21" s="529"/>
      <c r="J21" s="529"/>
      <c r="K21" s="529"/>
      <c r="L21" s="529"/>
      <c r="M21" s="38"/>
    </row>
    <row r="22" spans="1:13" s="34" customFormat="1" ht="12.75" customHeight="1">
      <c r="A22" s="408"/>
      <c r="B22" s="510" t="str">
        <f>Translations!$B$862</f>
        <v>https://www.icao.int/environmental-protection/CORSIA/Pages/default.aspx</v>
      </c>
      <c r="C22" s="510"/>
      <c r="D22" s="510"/>
      <c r="E22" s="510"/>
      <c r="F22" s="510"/>
      <c r="G22" s="510"/>
      <c r="H22" s="510"/>
      <c r="I22" s="510"/>
      <c r="J22" s="510"/>
      <c r="K22" s="510"/>
      <c r="L22" s="511"/>
      <c r="M22" s="38"/>
    </row>
    <row r="23" spans="1:13" s="34" customFormat="1" ht="25.5" customHeight="1">
      <c r="A23" s="408"/>
      <c r="B23" s="508" t="str">
        <f>Translations!$B$863</f>
        <v>Zgodnie z postanowieniami rozporządzeń MRR i AVR,  przy zgłaszaniu emisji stosowane muszą być specyficzne formularze unijne, a nie formularze znajdujące się w ramach dokumentów SARPs i ETM.</v>
      </c>
      <c r="C23" s="512"/>
      <c r="D23" s="512"/>
      <c r="E23" s="512"/>
      <c r="F23" s="512"/>
      <c r="G23" s="512"/>
      <c r="H23" s="512"/>
      <c r="I23" s="512"/>
      <c r="J23" s="512"/>
      <c r="K23" s="512"/>
      <c r="L23" s="512"/>
      <c r="M23" s="38"/>
    </row>
    <row r="24" spans="1:13" s="34" customFormat="1" ht="12.75" customHeight="1">
      <c r="A24" s="408"/>
      <c r="B24" s="285"/>
      <c r="C24" s="405"/>
      <c r="D24" s="405"/>
      <c r="E24" s="405"/>
      <c r="F24" s="405"/>
      <c r="G24" s="405"/>
      <c r="H24" s="405"/>
      <c r="I24" s="405"/>
      <c r="J24" s="405"/>
      <c r="K24" s="405"/>
      <c r="L24" s="405"/>
      <c r="M24" s="38"/>
    </row>
    <row r="25" spans="1:13" s="34" customFormat="1" ht="12.75" customHeight="1">
      <c r="A25" s="408" t="s">
        <v>1188</v>
      </c>
      <c r="B25" s="513" t="str">
        <f>Translations!$B$864</f>
        <v>Zakres i znaczenie</v>
      </c>
      <c r="C25" s="514"/>
      <c r="D25" s="514"/>
      <c r="E25" s="514"/>
      <c r="F25" s="514"/>
      <c r="G25" s="514"/>
      <c r="H25" s="514"/>
      <c r="I25" s="514"/>
      <c r="J25" s="514"/>
      <c r="K25" s="514"/>
      <c r="L25" s="514"/>
      <c r="M25" s="38"/>
    </row>
    <row r="26" spans="1:13" s="34" customFormat="1" ht="54" customHeight="1">
      <c r="A26" s="408">
        <v>1</v>
      </c>
      <c r="B26" s="508" t="str">
        <f>Translations!$B$865</f>
        <v>Istnieją trzy możliwe sytuacje, w których należy skorzystać z tego formularza: (1) jeżeli zachodzi obowiązek uczestniczenia w systemie EU ETS, (2) jeżeli zachodzi obowiązek uczestniczenia w mechanizmie CORSIA jako operator samolotu z państwa członkowskiego EOG, lub ( 3) jeżeli mają zastosowanie oba warunki. Na podstawie dokonanych wyborów formularz wskaże, które rozdziały należy wypełnić za pomocą wyszarzonych sekcji, które nie mają zastosowania. Dlatego szczególnie ważne jest wypełnienie rozdziału (2) od (l) do (o) tego formularza.</v>
      </c>
      <c r="C26" s="512"/>
      <c r="D26" s="512"/>
      <c r="E26" s="512"/>
      <c r="F26" s="512"/>
      <c r="G26" s="512"/>
      <c r="H26" s="512"/>
      <c r="I26" s="512"/>
      <c r="J26" s="512"/>
      <c r="K26" s="512"/>
      <c r="L26" s="512"/>
      <c r="M26" s="38"/>
    </row>
    <row r="27" spans="1:13" s="34" customFormat="1" ht="40.5" customHeight="1">
      <c r="A27" s="408">
        <v>2</v>
      </c>
      <c r="B27" s="508" t="str">
        <f>Translations!$B$866</f>
        <v>Operatorzy statków powietrznych zobowiązani są do przestrzegania zasad systemu EU ETS, jeżeli prowadzą działalność lotniczą zgodnie z Załącznikiem I do Dyrektywy EU ETS. Jednak do grudnia 2023 r., w oczekiwaniu na potencjalny przegląd przez służby prawne UE, zastosowanie ma tzw. „Ograniczony zakres”. Ponadto wykluczeni są następujący operatorzy statków powietrznych:</v>
      </c>
      <c r="C27" s="512"/>
      <c r="D27" s="512"/>
      <c r="E27" s="512"/>
      <c r="F27" s="512"/>
      <c r="G27" s="512"/>
      <c r="H27" s="512"/>
      <c r="I27" s="512"/>
      <c r="J27" s="512"/>
      <c r="K27" s="512"/>
      <c r="L27" s="512"/>
      <c r="M27" s="38"/>
    </row>
    <row r="28" spans="1:13" s="34" customFormat="1" ht="25.5" customHeight="1">
      <c r="A28" s="408"/>
      <c r="B28" s="407" t="s">
        <v>1193</v>
      </c>
      <c r="C28" s="508" t="str">
        <f>Translations!$B$867</f>
        <v>Komercyjni przewoźnicy lotniczy, obsługujący mniej niż 243 loty przez trzy kolejne czteromiesięczne okresy, lub obsługujący loty o całkowitej rocznej emisji poniżej 10 000 ton CO2 rocznie.</v>
      </c>
      <c r="D28" s="512"/>
      <c r="E28" s="512"/>
      <c r="F28" s="512"/>
      <c r="G28" s="512"/>
      <c r="H28" s="512"/>
      <c r="I28" s="512"/>
      <c r="J28" s="512"/>
      <c r="K28" s="512"/>
      <c r="L28" s="512"/>
      <c r="M28" s="38"/>
    </row>
    <row r="29" spans="1:13" s="34" customFormat="1" ht="12.75" customHeight="1">
      <c r="A29" s="408"/>
      <c r="B29" s="407" t="s">
        <v>1193</v>
      </c>
      <c r="C29" s="515" t="str">
        <f>Translations!$B$868</f>
        <v>Niekomercyjni przewoźnicy lotniczy, którzy emitują mniej niż 1 000 ton CO2 rocznie w ramach „pełnego zakresu” EU ETS.</v>
      </c>
      <c r="D29" s="516"/>
      <c r="E29" s="516"/>
      <c r="F29" s="516"/>
      <c r="G29" s="516"/>
      <c r="H29" s="516"/>
      <c r="I29" s="516"/>
      <c r="J29" s="516"/>
      <c r="K29" s="516"/>
      <c r="L29" s="516"/>
      <c r="M29" s="38"/>
    </row>
    <row r="30" spans="1:13" s="34" customFormat="1" ht="26.25" customHeight="1">
      <c r="A30" s="408">
        <v>3</v>
      </c>
      <c r="B30" s="508" t="str">
        <f>Translations!$B$869</f>
        <v>Należy zauważyć, że w ramach systemu EU ETS obowiązują uproszczone wymogi w zakresie monitorowania, raportowania i weryfikacji w przypadku podmiotów będących małymi emitentami. Formularz ten wskazuje, czy można korzystać z uproszczonych procedur (patrz rozdział 5 tego szablonu).</v>
      </c>
      <c r="C30" s="512"/>
      <c r="D30" s="512"/>
      <c r="E30" s="512"/>
      <c r="F30" s="512"/>
      <c r="G30" s="512"/>
      <c r="H30" s="512"/>
      <c r="I30" s="512"/>
      <c r="J30" s="512"/>
      <c r="K30" s="512"/>
      <c r="L30" s="512"/>
      <c r="M30" s="38"/>
    </row>
    <row r="31" spans="1:13" s="34" customFormat="1" ht="26.25" customHeight="1">
      <c r="A31" s="408"/>
      <c r="B31" s="508" t="str">
        <f>Translations!$B$870</f>
        <v>Więcej informacji, w szczególności dotyczących „pełnego” i „ograniczonego” zakresu oraz uproszczonych procedur, można znaleźć w Dokumencie nr 2 z wytycznymi do rozporządzenia MMR „Ogólne wytyczne dla operatorów statków powietrznych”, który można pobrać pod:</v>
      </c>
      <c r="C31" s="508"/>
      <c r="D31" s="508"/>
      <c r="E31" s="508"/>
      <c r="F31" s="508"/>
      <c r="G31" s="508"/>
      <c r="H31" s="508"/>
      <c r="I31" s="508"/>
      <c r="J31" s="508"/>
      <c r="K31" s="508"/>
      <c r="L31" s="508"/>
      <c r="M31" s="38"/>
    </row>
    <row r="32" spans="1:13" s="34" customFormat="1" ht="15" customHeight="1">
      <c r="A32" s="408"/>
      <c r="B32" s="510" t="str">
        <f>Translations!$B$871</f>
        <v>https://ec.europa.eu/clima/sites/clima/files/ets/monitoring/docs/gd2_guidance_aircraft_en.pdf</v>
      </c>
      <c r="C32" s="510"/>
      <c r="D32" s="510"/>
      <c r="E32" s="510"/>
      <c r="F32" s="510"/>
      <c r="G32" s="510"/>
      <c r="H32" s="510"/>
      <c r="I32" s="510"/>
      <c r="J32" s="510"/>
      <c r="K32" s="510"/>
      <c r="L32" s="511"/>
      <c r="M32" s="38"/>
    </row>
    <row r="33" spans="1:13" s="34" customFormat="1" ht="66" customHeight="1">
      <c r="A33" s="408">
        <v>4</v>
      </c>
      <c r="B33" s="508" t="str">
        <f>Translations!$B$872</f>
        <v>Operatorzy statków powietrznych podlegają pod mechanizm CORSIA i raportują danemu państwu członkowskiemu, jeżeli posiadają Certyfikat Przewoźnika Lotniczego (AOC) wydany przez to państwo członkowskie, lub ich miejsce rejestracji gospodarczej znajduje się w tym państwie członkowskim (w tym terytoria zależne lub terytoria tego państwa członkowskiego), oraz jeżeli ich roczna emisja CO2 pochodząca z eksploatacji samolotów (nie śmigłowców) o maksymalnej certyfikowanej masie startowej większej niż 5 700 kg z lotów wykonywanych między lotniskami znajdującymi się w różnych państwach, jest większa niż 10 000 ton .</v>
      </c>
      <c r="C33" s="508"/>
      <c r="D33" s="508"/>
      <c r="E33" s="508"/>
      <c r="F33" s="508"/>
      <c r="G33" s="508"/>
      <c r="H33" s="508"/>
      <c r="I33" s="508"/>
      <c r="J33" s="508"/>
      <c r="K33" s="508"/>
      <c r="L33" s="508"/>
      <c r="M33" s="38"/>
    </row>
    <row r="34" spans="1:13" s="34" customFormat="1" ht="12.75" customHeight="1">
      <c r="A34" s="408"/>
      <c r="B34" s="285"/>
      <c r="C34" s="406"/>
      <c r="D34" s="406"/>
      <c r="E34" s="406"/>
      <c r="F34" s="406"/>
      <c r="G34" s="406"/>
      <c r="H34" s="406"/>
      <c r="I34" s="406"/>
      <c r="J34" s="406"/>
      <c r="K34" s="406"/>
      <c r="L34" s="406"/>
      <c r="M34" s="38"/>
    </row>
    <row r="35" spans="1:13" s="34" customFormat="1" ht="12.75" customHeight="1">
      <c r="A35" s="408" t="s">
        <v>1190</v>
      </c>
      <c r="B35" s="513" t="str">
        <f>Translations!$B$873</f>
        <v>Wytyczne dla niniejszego formularza</v>
      </c>
      <c r="C35" s="514"/>
      <c r="D35" s="514"/>
      <c r="E35" s="514"/>
      <c r="F35" s="514"/>
      <c r="G35" s="514"/>
      <c r="H35" s="514"/>
      <c r="I35" s="514"/>
      <c r="J35" s="514"/>
      <c r="K35" s="514"/>
      <c r="L35" s="514"/>
      <c r="M35" s="38"/>
    </row>
    <row r="36" spans="1:13" s="34" customFormat="1" ht="26.25" customHeight="1">
      <c r="A36" s="408">
        <v>1</v>
      </c>
      <c r="B36" s="508" t="str">
        <f>Translations!$B$39</f>
        <v>Artykuł 12 rozporządzenia MRR określa szczególne wymogi dotyczące treści i składania planu monitorowania oraz jego aktualizacji. Artykuł 12 określa znaczenie planu monitorowania w następujący sposób:</v>
      </c>
      <c r="C36" s="508"/>
      <c r="D36" s="508"/>
      <c r="E36" s="508"/>
      <c r="F36" s="508"/>
      <c r="G36" s="508"/>
      <c r="H36" s="508"/>
      <c r="I36" s="508"/>
      <c r="J36" s="508"/>
      <c r="K36" s="508"/>
      <c r="L36" s="508"/>
      <c r="M36" s="38"/>
    </row>
    <row r="37" spans="1:13" s="34" customFormat="1" ht="26.25" customHeight="1">
      <c r="A37" s="408"/>
      <c r="B37" s="509" t="str">
        <f>Translations!$B$40</f>
        <v>Plan monitorowania obejmuje szczegółową, pełną i przejrzystą dokumentację metodyki monitorowania konkretnej instalacji lub operatora statków powietrznych i zawiera co najmniej elementy określone w Załączniku I.</v>
      </c>
      <c r="C37" s="509"/>
      <c r="D37" s="509"/>
      <c r="E37" s="509"/>
      <c r="F37" s="509"/>
      <c r="G37" s="509"/>
      <c r="H37" s="509"/>
      <c r="I37" s="509"/>
      <c r="J37" s="509"/>
      <c r="K37" s="509"/>
      <c r="L37" s="509"/>
      <c r="M37" s="38"/>
    </row>
    <row r="38" spans="1:13" s="34" customFormat="1" ht="12.75">
      <c r="A38" s="408"/>
      <c r="B38" s="508" t="str">
        <f>Translations!$B$41</f>
        <v>Ponadto art. 74 ust. 1 stanowi, że:</v>
      </c>
      <c r="C38" s="508"/>
      <c r="D38" s="508"/>
      <c r="E38" s="508"/>
      <c r="F38" s="508"/>
      <c r="G38" s="508"/>
      <c r="H38" s="508"/>
      <c r="I38" s="508"/>
      <c r="J38" s="508"/>
      <c r="K38" s="508"/>
      <c r="L38" s="508"/>
      <c r="M38" s="38"/>
    </row>
    <row r="39" spans="1:13" s="34" customFormat="1" ht="76.5" customHeight="1">
      <c r="A39" s="408"/>
      <c r="B39" s="509" t="str">
        <f>Translations!$B$42</f>
        <v>Państwa członkowskie mogą wymagać od prowadzącego instalację i operatora statków powietrznych stosowania formularzy elektronicznych lub określonych formatów plików do celów przedkładania planów monitorowania i zmian w planach monitorowania, a także przedkładania rocznych raportów na temat wielkości emisji, raportów dotyczących tonokilometrów, sprawozdań z weryfikacji i sprawozdań dotyczących udoskonaleń. 
Takie formularze lub specyfikacje formatu plików określone przez państwa członkowskie zawierają co najmniej informacje wskazane w formularzach elektronicznych lub specyfikacjach formatu plików opublikowanych przez Komisję.</v>
      </c>
      <c r="C39" s="509"/>
      <c r="D39" s="509"/>
      <c r="E39" s="509"/>
      <c r="F39" s="509"/>
      <c r="G39" s="509"/>
      <c r="H39" s="509"/>
      <c r="I39" s="509"/>
      <c r="J39" s="509"/>
      <c r="K39" s="509"/>
      <c r="L39" s="509"/>
      <c r="M39" s="38"/>
    </row>
    <row r="40" spans="1:13" s="34" customFormat="1" ht="53.25" customHeight="1">
      <c r="A40" s="408">
        <v>2</v>
      </c>
      <c r="B40" s="508" t="str">
        <f>Translations!$B$43</f>
        <v>Niniejszy plik jest opracowanym przez Komisję Europejską wspomnianym formularzem do sporządzania planów monitorowania emisji z operacji lotniczych przez operatorów statków powietrznych i zawiera wymogi określone w Załączniku I oraz dodatkowe wymogi mające pomóc operatorowi statków powietrznych w wykazaniu zgodności z rozporządzeniem MRR. 
W określonych warunkach opisanych poniżej mógł on zostać w ograniczonym stopniu zmieniony przez właściwy organ państwa członkowskiego.</v>
      </c>
      <c r="C40" s="508"/>
      <c r="D40" s="508"/>
      <c r="E40" s="508"/>
      <c r="F40" s="508"/>
      <c r="G40" s="508"/>
      <c r="H40" s="508"/>
      <c r="I40" s="508"/>
      <c r="J40" s="508"/>
      <c r="K40" s="508"/>
      <c r="L40" s="508"/>
      <c r="M40" s="38"/>
    </row>
    <row r="41" spans="1:13" s="34" customFormat="1" ht="26.25" customHeight="1">
      <c r="A41" s="408">
        <v>3</v>
      </c>
      <c r="B41" s="508" t="str">
        <f>Translations!$B$874</f>
        <v>Zgodnie z aktem delegowanym wydawanym na podstawie art. 28c Dyrektywy 2003/87/WE wzór ten ma być również wykorzystywany do sprawozdawczości w ramach mechanizmu CORSIA.</v>
      </c>
      <c r="C41" s="512"/>
      <c r="D41" s="512"/>
      <c r="E41" s="512"/>
      <c r="F41" s="512"/>
      <c r="G41" s="512"/>
      <c r="H41" s="512"/>
      <c r="I41" s="512"/>
      <c r="J41" s="512"/>
      <c r="K41" s="512"/>
      <c r="L41" s="512"/>
      <c r="M41" s="38"/>
    </row>
    <row r="42" spans="1:13" s="34" customFormat="1" ht="4.5" customHeight="1">
      <c r="A42" s="408"/>
      <c r="B42" s="285"/>
      <c r="C42" s="405"/>
      <c r="D42" s="405"/>
      <c r="E42" s="405"/>
      <c r="F42" s="405"/>
      <c r="G42" s="405"/>
      <c r="H42" s="405"/>
      <c r="I42" s="405"/>
      <c r="J42" s="405"/>
      <c r="K42" s="405"/>
      <c r="L42" s="405"/>
      <c r="M42" s="38"/>
    </row>
    <row r="43" spans="1:13" s="34" customFormat="1" ht="13.5" customHeight="1">
      <c r="A43" s="408">
        <v>4</v>
      </c>
      <c r="B43" s="508" t="str">
        <f>Translations!$B$832</f>
        <v>Niniejszy formularz planu monitorowania odzwierciedla stanowisko służb Komisji w momencie publikacji. </v>
      </c>
      <c r="C43" s="508"/>
      <c r="D43" s="508"/>
      <c r="E43" s="508"/>
      <c r="F43" s="508"/>
      <c r="G43" s="508"/>
      <c r="H43" s="508"/>
      <c r="I43" s="508"/>
      <c r="J43" s="508"/>
      <c r="K43" s="508"/>
      <c r="L43" s="508"/>
      <c r="M43" s="38"/>
    </row>
    <row r="44" spans="1:13" s="34" customFormat="1" ht="57" customHeight="1">
      <c r="A44" s="408"/>
      <c r="B44" s="523" t="str">
        <f>Translations!$B$1023</f>
        <v>Jest to pomniejsza zamiana ostatecznej wersji niniejszego formularza datowanego na 16 stycznia 2019 r. i zatwierdzonego w pisemnej procedurze zakończonej przez Komitet ds. Zmian Klimatu podczas posiedzenia w dniu 11 Stycznia 2019 r. Data aktualizacji to 24 czerwca 2020 r.</v>
      </c>
      <c r="C44" s="524"/>
      <c r="D44" s="524"/>
      <c r="E44" s="524"/>
      <c r="F44" s="524"/>
      <c r="G44" s="524"/>
      <c r="H44" s="524"/>
      <c r="I44" s="524"/>
      <c r="J44" s="524"/>
      <c r="K44" s="524"/>
      <c r="L44" s="525"/>
      <c r="M44" s="38"/>
    </row>
    <row r="45" spans="1:13" s="34" customFormat="1" ht="4.5" customHeight="1">
      <c r="A45" s="408"/>
      <c r="B45" s="1"/>
      <c r="C45" s="1"/>
      <c r="D45" s="1"/>
      <c r="E45" s="1"/>
      <c r="F45" s="1"/>
      <c r="G45" s="1"/>
      <c r="H45" s="1"/>
      <c r="I45" s="1"/>
      <c r="J45" s="1"/>
      <c r="K45" s="1"/>
      <c r="L45" s="1"/>
      <c r="M45" s="38"/>
    </row>
    <row r="46" spans="1:13" s="34" customFormat="1" ht="12.75" customHeight="1">
      <c r="A46" s="408">
        <v>5</v>
      </c>
      <c r="B46" s="508" t="str">
        <f>Translations!$B$44</f>
        <v>Wszystkie wytyczne Komisji dotyczące rozporządzenia w sprawie monitorowania i raportowania dostępne są pod adresem:</v>
      </c>
      <c r="C46" s="508"/>
      <c r="D46" s="508"/>
      <c r="E46" s="508"/>
      <c r="F46" s="508"/>
      <c r="G46" s="508"/>
      <c r="H46" s="508"/>
      <c r="I46" s="508"/>
      <c r="J46" s="508"/>
      <c r="K46" s="508"/>
      <c r="L46" s="508"/>
      <c r="M46" s="38"/>
    </row>
    <row r="47" spans="1:13" s="34" customFormat="1" ht="12.75" customHeight="1">
      <c r="A47" s="408"/>
      <c r="B47" s="510" t="str">
        <f>Translations!$B$876</f>
        <v>https://ec.europa.eu/clima/policies/ets/monitoring_en#tab-0-1 </v>
      </c>
      <c r="C47" s="510"/>
      <c r="D47" s="510"/>
      <c r="E47" s="510"/>
      <c r="F47" s="510"/>
      <c r="G47" s="510"/>
      <c r="H47" s="510"/>
      <c r="I47" s="510"/>
      <c r="J47" s="510"/>
      <c r="K47" s="510"/>
      <c r="L47" s="511"/>
      <c r="M47" s="38"/>
    </row>
    <row r="48" spans="1:13" s="34" customFormat="1" ht="4.5" customHeight="1">
      <c r="A48" s="410"/>
      <c r="B48" s="35"/>
      <c r="C48" s="35"/>
      <c r="D48" s="35"/>
      <c r="E48" s="35"/>
      <c r="F48" s="35"/>
      <c r="G48" s="35"/>
      <c r="H48" s="35"/>
      <c r="I48" s="35"/>
      <c r="J48" s="35"/>
      <c r="K48" s="35"/>
      <c r="L48" s="36"/>
      <c r="M48" s="33"/>
    </row>
    <row r="49" spans="1:12" ht="51" customHeight="1">
      <c r="A49" s="408">
        <v>6</v>
      </c>
      <c r="B49" s="507" t="str">
        <f>Translations!$B$877</f>
        <v>System EU ETS dotyczący lotnictwa został rozszerzony o trzy państwa EFTA EOG – Islandię, Liechtenstein i Norwegię, zaś od roku 2013 będzie obejmował Chorwację. Oznacza to, że operatorzy statków powietrznych muszą również monitorować i raportować dane dotyczące emisji i tonokilometrów w odniesieniu do lotów krajowych w państwach EFTA EOG, lotów między państwami EFTA EOG oraz lotów między państwami EFTA EOG a państwami trzecimi.
</v>
      </c>
      <c r="C49" s="506"/>
      <c r="D49" s="506"/>
      <c r="E49" s="506"/>
      <c r="F49" s="506"/>
      <c r="G49" s="506"/>
      <c r="H49" s="506"/>
      <c r="I49" s="506"/>
      <c r="J49" s="506"/>
      <c r="K49" s="506"/>
      <c r="L49" s="506"/>
    </row>
    <row r="50" spans="2:12" ht="27" customHeight="1">
      <c r="B50" s="522" t="str">
        <f>Translations!$B$1024</f>
        <v>W związku z tym wszystkie odniesienia do państw członkowskich w niniejszym formularzu należy interpretować jako obejmujące wszystkie 30 państw EOG. Do EOG należy 27 państw członkowskich UE, Islandia, Liechtenstein i Norwegia.</v>
      </c>
      <c r="C50" s="522"/>
      <c r="D50" s="522"/>
      <c r="E50" s="522"/>
      <c r="F50" s="522"/>
      <c r="G50" s="522"/>
      <c r="H50" s="522"/>
      <c r="I50" s="522"/>
      <c r="J50" s="522"/>
      <c r="K50" s="522"/>
      <c r="L50" s="522"/>
    </row>
    <row r="51" spans="2:12" ht="8.25" customHeight="1">
      <c r="B51" s="67"/>
      <c r="C51" s="67"/>
      <c r="D51" s="67"/>
      <c r="E51" s="67"/>
      <c r="F51" s="67"/>
      <c r="G51" s="67"/>
      <c r="H51" s="67"/>
      <c r="I51" s="67"/>
      <c r="J51" s="67"/>
      <c r="K51" s="67"/>
      <c r="L51" s="67"/>
    </row>
    <row r="52" spans="1:13" s="68" customFormat="1" ht="15">
      <c r="A52" s="408">
        <v>7</v>
      </c>
      <c r="B52" s="557" t="str">
        <f>Translations!$B$48</f>
        <v>Przed wypełnieniem niniejszego dokumentu należy wykonać następujące czynności:</v>
      </c>
      <c r="C52" s="557"/>
      <c r="D52" s="557"/>
      <c r="E52" s="557"/>
      <c r="F52" s="557"/>
      <c r="G52" s="557"/>
      <c r="H52" s="557"/>
      <c r="I52" s="557"/>
      <c r="J52" s="557"/>
      <c r="K52" s="557"/>
      <c r="L52" s="557"/>
      <c r="M52" s="64"/>
    </row>
    <row r="53" spans="2:12" ht="52.5" customHeight="1">
      <c r="B53" s="69" t="s">
        <v>256</v>
      </c>
      <c r="C53" s="555" t="str">
        <f>Translations!$B$879</f>
        <v>Należy upewnić się, które państwo członkowskie jest odpowiedzialne za administrowanie operatorem statku powietrznego, do którego odnosi się niniejszy plan monitorowania. Kryteria określające administrujące państwo członkowskie są ustalone w art. 18a dyrektywy EU ETS. Wykaz określający administrujące państwo członkowskie dla każdego operatora statku powietrznego znajduje się na stronie internetowej Komisji (zob. poniżej).</v>
      </c>
      <c r="D53" s="506"/>
      <c r="E53" s="506"/>
      <c r="F53" s="506"/>
      <c r="G53" s="506"/>
      <c r="H53" s="506"/>
      <c r="I53" s="506"/>
      <c r="J53" s="506"/>
      <c r="K53" s="506"/>
      <c r="L53" s="506"/>
    </row>
    <row r="54" spans="2:12" ht="30" customHeight="1">
      <c r="B54" s="69"/>
      <c r="C54" s="522" t="str">
        <f>Translations!$B$880</f>
        <v>Jeżeli operator statków powietrznych nie figuruje na tej liście, nadal może podlegać raportowaniu w ramach mechanizmu CORSIA do państwa członkowskiego na podstawie kryteriów, o których mowa w pkt III (4) powyżej.</v>
      </c>
      <c r="D54" s="517"/>
      <c r="E54" s="517"/>
      <c r="F54" s="517"/>
      <c r="G54" s="517"/>
      <c r="H54" s="517"/>
      <c r="I54" s="517"/>
      <c r="J54" s="517"/>
      <c r="K54" s="517"/>
      <c r="L54" s="517"/>
    </row>
    <row r="55" spans="2:12" ht="29.25" customHeight="1">
      <c r="B55" s="69" t="s">
        <v>259</v>
      </c>
      <c r="C55" s="506" t="str">
        <f>Translations!$B$50</f>
        <v>Należy zidentyfikować właściwy organ odpowiedzialny za dany przypadek w tym administrującym państwie członkowskim (w państwie członkowskim może być więcej niż jeden właściwy organ). </v>
      </c>
      <c r="D55" s="506"/>
      <c r="E55" s="506"/>
      <c r="F55" s="506"/>
      <c r="G55" s="506"/>
      <c r="H55" s="506"/>
      <c r="I55" s="506"/>
      <c r="J55" s="506"/>
      <c r="K55" s="506"/>
      <c r="L55" s="506"/>
    </row>
    <row r="56" spans="2:12" ht="30.75" customHeight="1">
      <c r="B56" s="69" t="s">
        <v>297</v>
      </c>
      <c r="C56" s="506" t="str">
        <f>Translations!$B$51</f>
        <v>Należy sprawdzić na stronie internetowej właściwego organu lub skontaktować się z nim bezpośrednio w celu ustalenia, czy posiadana wersja formularza jest prawidłowa . Wersja formularza jest wyraźnie wskazana na stronie tytułowej niniejszego dokumentu.</v>
      </c>
      <c r="D56" s="506"/>
      <c r="E56" s="506"/>
      <c r="F56" s="506"/>
      <c r="G56" s="506"/>
      <c r="H56" s="506"/>
      <c r="I56" s="506"/>
      <c r="J56" s="506"/>
      <c r="K56" s="506"/>
      <c r="L56" s="506"/>
    </row>
    <row r="57" spans="2:12" ht="29.25" customHeight="1">
      <c r="B57" s="69" t="s">
        <v>261</v>
      </c>
      <c r="C57" s="506" t="str">
        <f>Translations!$B$52</f>
        <v>Niektóre państwa członkowskie mogą wymagać korzystania z innego systemu, np. formularza internetowego zamiast arkusza kalkulacyjnego. Proszę sprawdzić wymagania administrującego państwa członkowskiego. W takim przypadku właściwy organ udzieli dalszych informacji.</v>
      </c>
      <c r="D57" s="506"/>
      <c r="E57" s="506"/>
      <c r="F57" s="506"/>
      <c r="G57" s="506"/>
      <c r="H57" s="506"/>
      <c r="I57" s="506"/>
      <c r="J57" s="506"/>
      <c r="K57" s="506"/>
      <c r="L57" s="506"/>
    </row>
    <row r="58" spans="1:13" s="34" customFormat="1" ht="12.75">
      <c r="A58" s="410"/>
      <c r="B58" s="37" t="s">
        <v>262</v>
      </c>
      <c r="C58" s="508" t="str">
        <f>Translations!$B$53</f>
        <v>Przed wypełnieniem formularza proszę uważnie przeczytać poniższe instrukcje.</v>
      </c>
      <c r="D58" s="508"/>
      <c r="E58" s="508"/>
      <c r="F58" s="508"/>
      <c r="G58" s="508"/>
      <c r="H58" s="508"/>
      <c r="I58" s="508"/>
      <c r="J58" s="508"/>
      <c r="K58" s="508"/>
      <c r="L58" s="508"/>
      <c r="M58" s="33"/>
    </row>
    <row r="59" spans="2:12" ht="12.75">
      <c r="B59" s="517"/>
      <c r="C59" s="517"/>
      <c r="D59" s="517"/>
      <c r="E59" s="517"/>
      <c r="F59" s="517"/>
      <c r="G59" s="517"/>
      <c r="H59" s="517"/>
      <c r="I59" s="517"/>
      <c r="J59" s="517"/>
      <c r="K59" s="517"/>
      <c r="L59" s="517"/>
    </row>
    <row r="60" spans="1:12" ht="15" customHeight="1">
      <c r="A60" s="408">
        <v>8</v>
      </c>
      <c r="B60" s="556" t="str">
        <f>Translations!$B$54</f>
        <v>Niniejszy plan monitorowania należy przedłożyć właściwemu organowi pod adresem:</v>
      </c>
      <c r="C60" s="556"/>
      <c r="D60" s="556"/>
      <c r="E60" s="556"/>
      <c r="F60" s="556"/>
      <c r="G60" s="556"/>
      <c r="H60" s="556"/>
      <c r="I60" s="556"/>
      <c r="J60" s="556"/>
      <c r="K60" s="556"/>
      <c r="L60" s="556"/>
    </row>
    <row r="61" spans="2:12" ht="12.75">
      <c r="B61" s="71"/>
      <c r="C61" s="71"/>
      <c r="D61" s="71"/>
      <c r="E61" s="71"/>
      <c r="F61" s="71"/>
      <c r="G61" s="71"/>
      <c r="H61" s="71"/>
      <c r="I61" s="71"/>
      <c r="J61" s="71"/>
      <c r="K61" s="71"/>
      <c r="L61" s="72"/>
    </row>
    <row r="62" spans="2:12" ht="12.75">
      <c r="B62" s="71"/>
      <c r="C62" s="71"/>
      <c r="D62" s="71"/>
      <c r="E62" s="544" t="str">
        <f>Translations!$B$55</f>
        <v>Ministerstwo Klimatu i Środowiska
ul. Wawelska 52/54
00-922 Warszawa</v>
      </c>
      <c r="F62" s="545"/>
      <c r="G62" s="545"/>
      <c r="H62" s="546"/>
      <c r="I62" s="71"/>
      <c r="J62" s="71"/>
      <c r="K62" s="71"/>
      <c r="L62" s="72"/>
    </row>
    <row r="63" spans="2:12" ht="12.75">
      <c r="B63" s="71"/>
      <c r="C63" s="71"/>
      <c r="D63" s="71"/>
      <c r="E63" s="547"/>
      <c r="F63" s="548"/>
      <c r="G63" s="548"/>
      <c r="H63" s="549"/>
      <c r="I63" s="71"/>
      <c r="J63" s="71"/>
      <c r="K63" s="71"/>
      <c r="L63" s="72"/>
    </row>
    <row r="64" spans="2:12" ht="12.75">
      <c r="B64" s="71"/>
      <c r="C64" s="71"/>
      <c r="D64" s="71"/>
      <c r="E64" s="547"/>
      <c r="F64" s="548"/>
      <c r="G64" s="548"/>
      <c r="H64" s="549"/>
      <c r="I64" s="71"/>
      <c r="J64" s="71"/>
      <c r="K64" s="71"/>
      <c r="L64" s="72"/>
    </row>
    <row r="65" spans="2:12" ht="12.75">
      <c r="B65" s="71"/>
      <c r="D65" s="71"/>
      <c r="E65" s="547"/>
      <c r="F65" s="548"/>
      <c r="G65" s="548"/>
      <c r="H65" s="549"/>
      <c r="I65" s="71"/>
      <c r="J65" s="71"/>
      <c r="K65" s="71"/>
      <c r="L65" s="72"/>
    </row>
    <row r="66" spans="2:12" ht="12.75">
      <c r="B66" s="71"/>
      <c r="C66" s="71"/>
      <c r="D66" s="71"/>
      <c r="E66" s="547"/>
      <c r="F66" s="548"/>
      <c r="G66" s="548"/>
      <c r="H66" s="549"/>
      <c r="I66" s="71"/>
      <c r="J66" s="71"/>
      <c r="K66" s="71"/>
      <c r="L66" s="72"/>
    </row>
    <row r="67" spans="2:12" ht="12.75">
      <c r="B67" s="71"/>
      <c r="C67" s="71"/>
      <c r="D67" s="71"/>
      <c r="E67" s="547"/>
      <c r="F67" s="548"/>
      <c r="G67" s="548"/>
      <c r="H67" s="549"/>
      <c r="I67" s="71"/>
      <c r="J67" s="71"/>
      <c r="K67" s="71"/>
      <c r="L67" s="72"/>
    </row>
    <row r="68" spans="2:12" ht="12.75">
      <c r="B68" s="71"/>
      <c r="C68" s="71"/>
      <c r="D68" s="71"/>
      <c r="E68" s="547"/>
      <c r="F68" s="548"/>
      <c r="G68" s="548"/>
      <c r="H68" s="549"/>
      <c r="I68" s="71"/>
      <c r="J68" s="71"/>
      <c r="K68" s="71"/>
      <c r="L68" s="72"/>
    </row>
    <row r="69" spans="2:12" ht="12.75">
      <c r="B69" s="71"/>
      <c r="C69" s="71"/>
      <c r="D69" s="71"/>
      <c r="E69" s="550"/>
      <c r="F69" s="551"/>
      <c r="G69" s="551"/>
      <c r="H69" s="552"/>
      <c r="I69" s="71"/>
      <c r="J69" s="71"/>
      <c r="K69" s="71"/>
      <c r="L69" s="72"/>
    </row>
    <row r="70" spans="2:12" ht="12.75">
      <c r="B70" s="71"/>
      <c r="C70" s="71"/>
      <c r="D70" s="71"/>
      <c r="E70" s="71"/>
      <c r="F70" s="71"/>
      <c r="G70" s="71"/>
      <c r="H70" s="71"/>
      <c r="I70" s="71"/>
      <c r="J70" s="71"/>
      <c r="K70" s="71"/>
      <c r="L70" s="72"/>
    </row>
    <row r="71" spans="1:12" ht="81" customHeight="1">
      <c r="A71" s="408">
        <v>9</v>
      </c>
      <c r="B71" s="507" t="str">
        <f>Translations!$B$56</f>
        <v>Właściwy organ może skontaktować się z operatorem, aby omówić zmiany w planie monitorowania w celu zapewnienia dokładnego i możliwego do sprawdzenia monitorowania oraz raportowania emisji rocznych zgodnie z ogólnymi i szczególnymi wymogami rozporządzenia MRR. Niezależnie od art. 16 ust. 1 rozporządzenia MRR, po otrzymaniu zatwierdzenia właściwego organu, należy stosować najnowszą zatwierdzoną wersję planu monitorowania jako podstawę metodologiczną do określania rocznych emisji oraz w celu prowadzenia działań dotyczących pozyskiwania i obróbki danych oraz działań kontrolnych. Będzie ona służyć również jako dokument referencyjny do celów weryfikacji rocznego raportu dotyczącego wielkości emisji.</v>
      </c>
      <c r="C71" s="506"/>
      <c r="D71" s="506"/>
      <c r="E71" s="506"/>
      <c r="F71" s="506"/>
      <c r="G71" s="506"/>
      <c r="H71" s="506"/>
      <c r="I71" s="506"/>
      <c r="J71" s="506"/>
      <c r="K71" s="506"/>
      <c r="L71" s="506"/>
    </row>
    <row r="72" spans="1:12" ht="54" customHeight="1">
      <c r="A72" s="408">
        <v>10</v>
      </c>
      <c r="B72" s="507" t="str">
        <f>Translations!$B$57</f>
        <v>Wszystkie propozycje istotnych zmian planu monitorowania należy niezwłocznie zgłosić właściwemu organowi. Wszelkie istotne zmiany metodyki monitorowania podlegają zatwierdzeniu przez właściwy organ, zgodnie z art. 14 i 15 rozporządzenia MRR. W przypadku, gdy można w uzasadniony sposób założyć (zgodnie z art. 15), że niezbędne aktualizacje planu monitorowania nie są istotne, można powiadomić właściwy organ o takich aktualizacjach raz do roku w terminie określonym we wspomnianym artykule (pod warunkiem uzyskania zgody właściwego organu).</v>
      </c>
      <c r="C72" s="506"/>
      <c r="D72" s="506"/>
      <c r="E72" s="506"/>
      <c r="F72" s="506"/>
      <c r="G72" s="506"/>
      <c r="H72" s="506"/>
      <c r="I72" s="506"/>
      <c r="J72" s="506"/>
      <c r="K72" s="506"/>
      <c r="L72" s="506"/>
    </row>
    <row r="73" spans="1:12" ht="13.5" customHeight="1">
      <c r="A73" s="408">
        <v>11</v>
      </c>
      <c r="B73" s="542" t="str">
        <f>Translations!$B$58</f>
        <v>Wszystkie zmiany planu monitorowania należy wprowadzać oraz rejestrować zgodnie z art. 16 rozporządzenia MRR.</v>
      </c>
      <c r="C73" s="554"/>
      <c r="D73" s="554"/>
      <c r="E73" s="554"/>
      <c r="F73" s="554"/>
      <c r="G73" s="554"/>
      <c r="H73" s="554"/>
      <c r="I73" s="554"/>
      <c r="J73" s="554"/>
      <c r="K73" s="554"/>
      <c r="L73" s="554"/>
    </row>
    <row r="74" spans="1:12" ht="33" customHeight="1">
      <c r="A74" s="408">
        <v>12</v>
      </c>
      <c r="B74" s="506" t="str">
        <f>Translations!$B$59</f>
        <v>Jeżeli potrzebna jest pomoc w wypełnianiu planu monitorowania, należy skontaktować się z właściwym organem. Niektóre państwa członkowskie opracowały wytyczne, które mogą się okazać przydatne.</v>
      </c>
      <c r="C74" s="506"/>
      <c r="D74" s="506"/>
      <c r="E74" s="506"/>
      <c r="F74" s="506"/>
      <c r="G74" s="506"/>
      <c r="H74" s="506"/>
      <c r="I74" s="506"/>
      <c r="J74" s="506"/>
      <c r="K74" s="506"/>
      <c r="L74" s="506"/>
    </row>
    <row r="75" spans="1:12" ht="68.25" customHeight="1">
      <c r="A75" s="408">
        <v>13</v>
      </c>
      <c r="B75" s="555" t="str">
        <f>Translations!$B$60</f>
        <v>Oświadczenie o poufności: Informacje dostarczone w ramach niniejszego wniosku mogą podlegać wymogom dotyczącym publicznego dostępu do informacji, w tym dyrektywie 2003/4/WE w sprawie publicznego dostępu do informacji dotyczących środowiska. Jeżeli zdaniem operatora jakiekolwiek informacje dostarczane w związku z wnioskiem powinny być uznane za stanowiące tajemnicę handlową, należy o tym poinformować właściwy organ. Należy mieć świadomość, że na mocy postanowień dyrektywy 2003/4/WE właściwy organ może być zobowiązany do ujawnienia informacji, nawet jeżeli wnioskodawca wnosi o zachowanie ich poufności.</v>
      </c>
      <c r="C75" s="506"/>
      <c r="D75" s="506"/>
      <c r="E75" s="506"/>
      <c r="F75" s="506"/>
      <c r="G75" s="506"/>
      <c r="H75" s="506"/>
      <c r="I75" s="506"/>
      <c r="J75" s="506"/>
      <c r="K75" s="506"/>
      <c r="L75" s="506"/>
    </row>
    <row r="77" spans="1:12" ht="15">
      <c r="A77" s="408">
        <v>14</v>
      </c>
      <c r="B77" s="532" t="str">
        <f>Translations!$B$61</f>
        <v>Żródła informacji:</v>
      </c>
      <c r="C77" s="532"/>
      <c r="D77" s="532"/>
      <c r="E77" s="532"/>
      <c r="F77" s="532"/>
      <c r="G77" s="532"/>
      <c r="H77" s="532"/>
      <c r="I77" s="532"/>
      <c r="J77" s="532"/>
      <c r="K77" s="532"/>
      <c r="L77" s="532"/>
    </row>
    <row r="78" ht="12.75">
      <c r="B78" s="74" t="str">
        <f>Translations!$B$62</f>
        <v>Strony internetowe UE:</v>
      </c>
    </row>
    <row r="79" spans="1:13" s="34" customFormat="1" ht="12.75">
      <c r="A79" s="410"/>
      <c r="B79" s="553" t="str">
        <f>Translations!$B$63</f>
        <v>Przepisy prawa UE:</v>
      </c>
      <c r="C79" s="553"/>
      <c r="D79" s="533" t="str">
        <f>Translations!$B$64</f>
        <v>http://eur-lex.europa.eu/en/index.htm </v>
      </c>
      <c r="E79" s="520"/>
      <c r="F79" s="520"/>
      <c r="G79" s="520"/>
      <c r="H79" s="520"/>
      <c r="I79" s="520"/>
      <c r="J79" s="35"/>
      <c r="K79" s="35"/>
      <c r="L79" s="36"/>
      <c r="M79" s="33"/>
    </row>
    <row r="80" spans="1:13" s="34" customFormat="1" ht="12.75">
      <c r="A80" s="410"/>
      <c r="B80" s="553" t="str">
        <f>Translations!$B$65</f>
        <v>EU ETS ogólnie:</v>
      </c>
      <c r="C80" s="553"/>
      <c r="D80" s="521" t="str">
        <f>Translations!$B$66</f>
        <v>http://ec.europa.eu/clima/policies/ets/index_en.htm</v>
      </c>
      <c r="E80" s="484"/>
      <c r="F80" s="484"/>
      <c r="G80" s="484"/>
      <c r="H80" s="484"/>
      <c r="I80" s="484"/>
      <c r="J80" s="35"/>
      <c r="K80" s="35"/>
      <c r="L80" s="36"/>
      <c r="M80" s="33"/>
    </row>
    <row r="81" spans="1:13" s="34" customFormat="1" ht="12.75">
      <c r="A81" s="410"/>
      <c r="B81" s="536" t="str">
        <f>Translations!$B$67</f>
        <v>Aviation EU ETS: </v>
      </c>
      <c r="C81" s="536"/>
      <c r="D81" s="521" t="str">
        <f>Translations!$B$68</f>
        <v>http://ec.europa.eu/clima/policies/transport/aviation/index_en.htm</v>
      </c>
      <c r="E81" s="484"/>
      <c r="F81" s="484"/>
      <c r="G81" s="484"/>
      <c r="H81" s="484"/>
      <c r="I81" s="484"/>
      <c r="J81" s="35"/>
      <c r="K81" s="35"/>
      <c r="L81" s="36"/>
      <c r="M81" s="33"/>
    </row>
    <row r="82" spans="1:13" s="34" customFormat="1" ht="12.75">
      <c r="A82" s="410"/>
      <c r="B82" s="43" t="str">
        <f>Translations!$B$69</f>
        <v>Monitorowanie i raportowanie w EU ETS: </v>
      </c>
      <c r="C82" s="35"/>
      <c r="D82" s="35"/>
      <c r="E82" s="35"/>
      <c r="F82" s="35"/>
      <c r="G82" s="35"/>
      <c r="H82" s="35"/>
      <c r="I82" s="35"/>
      <c r="J82" s="35"/>
      <c r="K82" s="35"/>
      <c r="L82" s="36"/>
      <c r="M82" s="33"/>
    </row>
    <row r="83" spans="1:13" s="34" customFormat="1" ht="12.75">
      <c r="A83" s="410"/>
      <c r="B83" s="43"/>
      <c r="C83" s="35"/>
      <c r="D83" s="519" t="str">
        <f>Translations!$B$45</f>
        <v>http://ec.europa.eu/clima/policies/ets/monitoring/index_en.htm</v>
      </c>
      <c r="E83" s="520"/>
      <c r="F83" s="520"/>
      <c r="G83" s="520"/>
      <c r="H83" s="520"/>
      <c r="I83" s="520"/>
      <c r="J83" s="35"/>
      <c r="K83" s="35"/>
      <c r="L83" s="36"/>
      <c r="M83" s="33"/>
    </row>
    <row r="84" spans="1:13" s="34" customFormat="1" ht="12.75">
      <c r="A84" s="410"/>
      <c r="B84" s="43"/>
      <c r="C84" s="35"/>
      <c r="D84" s="41"/>
      <c r="E84" s="42"/>
      <c r="F84" s="42"/>
      <c r="G84" s="42"/>
      <c r="H84" s="42"/>
      <c r="I84" s="42"/>
      <c r="J84" s="35"/>
      <c r="K84" s="35"/>
      <c r="L84" s="36"/>
      <c r="M84" s="33"/>
    </row>
    <row r="85" ht="12.75">
      <c r="B85" s="74" t="str">
        <f>Translations!$B$70</f>
        <v>Inne strony internetowe:</v>
      </c>
    </row>
    <row r="86" spans="2:9" ht="12.75">
      <c r="B86" s="75" t="str">
        <f>Translations!$B$71</f>
        <v>https://www.gov.pl/web/klimat; www.kobize.pl</v>
      </c>
      <c r="C86" s="75"/>
      <c r="D86" s="75"/>
      <c r="E86" s="75"/>
      <c r="F86" s="75"/>
      <c r="G86" s="75"/>
      <c r="H86" s="75"/>
      <c r="I86" s="75"/>
    </row>
    <row r="87" spans="2:9" ht="12.75">
      <c r="B87" s="75"/>
      <c r="C87" s="75"/>
      <c r="D87" s="75"/>
      <c r="E87" s="75"/>
      <c r="F87" s="75"/>
      <c r="G87" s="75"/>
      <c r="H87" s="75"/>
      <c r="I87" s="75"/>
    </row>
    <row r="88" ht="12.75">
      <c r="B88" s="65" t="str">
        <f>Translations!$B$72</f>
        <v>Pomoc techniczna:</v>
      </c>
    </row>
    <row r="89" spans="2:9" ht="12.75">
      <c r="B89" s="75" t="str">
        <f>Translations!$B$73</f>
        <v>www.kobize.pl</v>
      </c>
      <c r="C89" s="75"/>
      <c r="D89" s="75"/>
      <c r="E89" s="75"/>
      <c r="F89" s="75"/>
      <c r="G89" s="75"/>
      <c r="H89" s="75"/>
      <c r="I89" s="75"/>
    </row>
    <row r="90" spans="2:9" ht="12.75">
      <c r="B90" s="75"/>
      <c r="C90" s="75"/>
      <c r="D90" s="75"/>
      <c r="E90" s="75"/>
      <c r="F90" s="75"/>
      <c r="G90" s="75"/>
      <c r="H90" s="75"/>
      <c r="I90" s="75"/>
    </row>
    <row r="93" spans="1:12" ht="15">
      <c r="A93" s="408">
        <v>15</v>
      </c>
      <c r="B93" s="532" t="str">
        <f>Translations!$B$74</f>
        <v>Sposób korzystania z formularza:</v>
      </c>
      <c r="C93" s="532"/>
      <c r="D93" s="532"/>
      <c r="E93" s="532"/>
      <c r="F93" s="532"/>
      <c r="G93" s="532"/>
      <c r="H93" s="532"/>
      <c r="I93" s="532"/>
      <c r="J93" s="532"/>
      <c r="K93" s="532"/>
      <c r="L93" s="532"/>
    </row>
    <row r="94" spans="2:12" ht="54" customHeight="1">
      <c r="B94" s="506" t="str">
        <f>Translations!$B$75</f>
        <v>Dla ułatwienia możliwe jest wpisanie w tylko jednym planie monitorowania wszystkich danych, które są identyczne i konieczne w obu planach monitorowania (wielkości emisji i tonokilometrów). Wybór ten należy zaznaczyć w polu wprowadzania danych 2(c). Zaleca się zastosowanie planu monitorowania rocznych emisji jako dokumentu podstawowego, ponieważ wymaga on zasadniczo podania bardziej szczegółowych informacji. Jeżeli oba dokumenty nie są wysyłane do właściwego organu w tym samym czasie, należy wprowadzić te dane w pierwszym dokumencie.</v>
      </c>
      <c r="C94" s="506"/>
      <c r="D94" s="506"/>
      <c r="E94" s="506"/>
      <c r="F94" s="506"/>
      <c r="G94" s="506"/>
      <c r="H94" s="506"/>
      <c r="I94" s="506"/>
      <c r="J94" s="506"/>
      <c r="K94" s="506"/>
      <c r="L94" s="518"/>
    </row>
    <row r="95" spans="2:12" ht="25.5" customHeight="1">
      <c r="B95" s="506" t="str">
        <f>Translations!$B$881</f>
        <v>Jeśli operator zobowiązany jest przedłożyć plan monitorowania emisji tylko dla celów mechanizmu CORSIA, ale nie na potrzeby systemu EU ETS, nie potrzebuje planu monitorowania tonokilometrów. W związku z tym plan monitorowania emisji musi zostać wypełniony całkowicie.</v>
      </c>
      <c r="C95" s="512"/>
      <c r="D95" s="512"/>
      <c r="E95" s="512"/>
      <c r="F95" s="512"/>
      <c r="G95" s="512"/>
      <c r="H95" s="512"/>
      <c r="I95" s="512"/>
      <c r="J95" s="512"/>
      <c r="K95" s="512"/>
      <c r="L95" s="512"/>
    </row>
    <row r="96" spans="2:12" ht="4.5" customHeight="1">
      <c r="B96" s="262"/>
      <c r="C96" s="405"/>
      <c r="D96" s="405"/>
      <c r="E96" s="405"/>
      <c r="F96" s="405"/>
      <c r="G96" s="405"/>
      <c r="H96" s="405"/>
      <c r="I96" s="405"/>
      <c r="J96" s="405"/>
      <c r="K96" s="405"/>
      <c r="L96" s="405"/>
    </row>
    <row r="97" spans="1:13" s="71" customFormat="1" ht="39.75" customHeight="1">
      <c r="A97" s="408"/>
      <c r="B97" s="506" t="str">
        <f>Translations!$B$76</f>
        <v>Zaleca się przejrzenie najpierw całego dokumentu od początku do końca. Istnieje kilka funkcji, które przeprowadzą użytkownika przez cały formularz oraz zależą od wprowadzonych wcześniej danych, takich jak zmiana koloru komórek w przypadku, gdy wprowadzenie danych nie jest konieczne (zob. kody kolorów poniżej).</v>
      </c>
      <c r="C97" s="506"/>
      <c r="D97" s="506"/>
      <c r="E97" s="506"/>
      <c r="F97" s="506"/>
      <c r="G97" s="506"/>
      <c r="H97" s="506"/>
      <c r="I97" s="506"/>
      <c r="J97" s="506"/>
      <c r="K97" s="506"/>
      <c r="L97" s="518"/>
      <c r="M97" s="64"/>
    </row>
    <row r="98" spans="1:13" s="71" customFormat="1" ht="54" customHeight="1">
      <c r="A98" s="408"/>
      <c r="B98" s="506" t="str">
        <f>Translations!$B$77</f>
        <v>W kilku polach można wybierać ze zdefiniowanych wcześniej wprowadzanych danych. W celu wybrania pozycji z takiej „listy rozwijanej” należy kliknąć myszką na małą strzałkę pojawiającą się przy prawej krawędzi komórki lub nacisnąć kombinację klawiszy „Alt+Strzałka w dół” po wybraniu komórki. Niektóre pola pozwalają na wprowadzenie własnego tekstu, nawet jeżeli istnieje taka lista rozwijana. Jest to możliwe, jeżeli lista rozwijana zawiera puste pozycje.</v>
      </c>
      <c r="C98" s="506"/>
      <c r="D98" s="506"/>
      <c r="E98" s="506"/>
      <c r="F98" s="506"/>
      <c r="G98" s="506"/>
      <c r="H98" s="506"/>
      <c r="I98" s="506"/>
      <c r="J98" s="506"/>
      <c r="K98" s="506"/>
      <c r="L98" s="518"/>
      <c r="M98" s="64"/>
    </row>
    <row r="99" spans="1:13" s="71" customFormat="1" ht="12.75">
      <c r="A99" s="408"/>
      <c r="B99" s="530" t="str">
        <f>Translations!$B$78</f>
        <v>Legenda kolorów i czcionek:</v>
      </c>
      <c r="C99" s="530"/>
      <c r="D99" s="530"/>
      <c r="E99" s="530"/>
      <c r="F99" s="530"/>
      <c r="G99" s="530"/>
      <c r="H99" s="530"/>
      <c r="I99" s="530"/>
      <c r="J99" s="530"/>
      <c r="K99" s="530"/>
      <c r="L99" s="531"/>
      <c r="M99" s="64"/>
    </row>
    <row r="100" spans="1:12" s="34" customFormat="1" ht="12.75">
      <c r="A100" s="411"/>
      <c r="C100" s="511" t="str">
        <f>Translations!$B$79</f>
        <v>Czarny tekst pogrubiony:</v>
      </c>
      <c r="D100" s="500"/>
      <c r="E100" s="534" t="str">
        <f>Translations!$B$80</f>
        <v>Tekst ten pochodzi z formularza Komisji. Należy pozostawić go bez zmian.</v>
      </c>
      <c r="F100" s="534"/>
      <c r="G100" s="534"/>
      <c r="H100" s="534"/>
      <c r="I100" s="534"/>
      <c r="J100" s="534"/>
      <c r="K100" s="534"/>
      <c r="L100" s="535"/>
    </row>
    <row r="101" spans="1:12" s="34" customFormat="1" ht="25.5" customHeight="1">
      <c r="A101" s="411"/>
      <c r="C101" s="541" t="str">
        <f>Translations!$B$81</f>
        <v>Mniejszy tekst kursywą:</v>
      </c>
      <c r="D101" s="541"/>
      <c r="E101" s="534" t="str">
        <f>Translations!$B$82</f>
        <v>Tekst ten zawiera bardziej szczegółowe wyjaśnienia. Państwa członkowskie mogą dodawać dalsze wyjaśnienia w wersjach formularza dla poszczególnych państw członkowskich.</v>
      </c>
      <c r="F101" s="534"/>
      <c r="G101" s="534"/>
      <c r="H101" s="534"/>
      <c r="I101" s="534"/>
      <c r="J101" s="534"/>
      <c r="K101" s="534"/>
      <c r="L101" s="535"/>
    </row>
    <row r="102" spans="1:12" s="34" customFormat="1" ht="12.75">
      <c r="A102" s="411"/>
      <c r="C102" s="537"/>
      <c r="D102" s="538"/>
      <c r="E102" s="535" t="str">
        <f>Translations!$B$83</f>
        <v>Jasnożółte pola to pola do wprowadzania danych.</v>
      </c>
      <c r="F102" s="508"/>
      <c r="G102" s="508"/>
      <c r="H102" s="508"/>
      <c r="I102" s="508"/>
      <c r="J102" s="508"/>
      <c r="K102" s="508"/>
      <c r="L102" s="508"/>
    </row>
    <row r="103" spans="1:12" s="34" customFormat="1" ht="25.5" customHeight="1">
      <c r="A103" s="411"/>
      <c r="C103" s="539"/>
      <c r="D103" s="540"/>
      <c r="E103" s="535" t="str">
        <f>Translations!$B$84</f>
        <v>Zielone pola ukazują automatycznie obliczone wyniki. Czerwony tekst pokazuje komunikaty o błędzie (brakujące dane itp.).</v>
      </c>
      <c r="F103" s="508"/>
      <c r="G103" s="508"/>
      <c r="H103" s="508"/>
      <c r="I103" s="508"/>
      <c r="J103" s="508"/>
      <c r="K103" s="508"/>
      <c r="L103" s="508"/>
    </row>
    <row r="104" spans="1:12" s="34" customFormat="1" ht="25.5" customHeight="1">
      <c r="A104" s="411"/>
      <c r="C104" s="543"/>
      <c r="D104" s="538"/>
      <c r="E104" s="535" t="str">
        <f>Translations!$B$85</f>
        <v>Pola zakreskowane wskazują, że wprowadzenie danych w tym polu nie jest istotne z uwagi na dane, które zostały wprowadzone w innym polu.</v>
      </c>
      <c r="F104" s="534"/>
      <c r="G104" s="534"/>
      <c r="H104" s="534"/>
      <c r="I104" s="534"/>
      <c r="J104" s="534"/>
      <c r="K104" s="534"/>
      <c r="L104" s="535"/>
    </row>
    <row r="105" spans="1:12" s="34" customFormat="1" ht="25.5" customHeight="1">
      <c r="A105" s="411"/>
      <c r="C105" s="78"/>
      <c r="D105" s="79"/>
      <c r="E105" s="534" t="str">
        <f>Translations!$B$86</f>
        <v>Pola szare są wypełniane przez państwa członkowskie przed opublikowaniem dostosowanych indywidualnie wersji formularza.</v>
      </c>
      <c r="F105" s="508"/>
      <c r="G105" s="508"/>
      <c r="H105" s="508"/>
      <c r="I105" s="508"/>
      <c r="J105" s="508"/>
      <c r="K105" s="508"/>
      <c r="L105" s="508"/>
    </row>
    <row r="106" spans="1:13" s="71" customFormat="1" ht="12.75">
      <c r="A106" s="408"/>
      <c r="B106" s="76"/>
      <c r="C106" s="76"/>
      <c r="D106" s="76"/>
      <c r="E106" s="76"/>
      <c r="F106" s="76"/>
      <c r="G106" s="76"/>
      <c r="H106" s="76"/>
      <c r="I106" s="76"/>
      <c r="J106" s="76"/>
      <c r="K106" s="76"/>
      <c r="L106" s="77"/>
      <c r="M106" s="64"/>
    </row>
    <row r="107" spans="1:12" s="71" customFormat="1" ht="12.75">
      <c r="A107" s="359"/>
      <c r="B107" s="360"/>
      <c r="C107" s="360"/>
      <c r="D107" s="360"/>
      <c r="E107" s="360"/>
      <c r="F107" s="360"/>
      <c r="G107" s="360"/>
      <c r="H107" s="360"/>
      <c r="I107" s="360"/>
      <c r="J107" s="360"/>
      <c r="K107" s="360"/>
      <c r="L107" s="361"/>
    </row>
    <row r="108" spans="1:12" s="71" customFormat="1" ht="12.75" customHeight="1">
      <c r="A108" s="359"/>
      <c r="B108" s="542" t="str">
        <f>Translations!$B$882</f>
        <v>Sekcje dodane do formularza EU ETS dotyczące informacji wymaganych dla mechanizmu CORSIA są oznaczone jasnoniebieską ramką.</v>
      </c>
      <c r="C108" s="542"/>
      <c r="D108" s="542"/>
      <c r="E108" s="542"/>
      <c r="F108" s="542"/>
      <c r="G108" s="542"/>
      <c r="H108" s="542"/>
      <c r="I108" s="542"/>
      <c r="J108" s="542"/>
      <c r="K108" s="542"/>
      <c r="L108" s="359"/>
    </row>
    <row r="109" spans="1:12" s="71" customFormat="1" ht="12.75">
      <c r="A109" s="359"/>
      <c r="B109" s="360"/>
      <c r="C109" s="360"/>
      <c r="D109" s="360"/>
      <c r="E109" s="360"/>
      <c r="F109" s="360"/>
      <c r="G109" s="360"/>
      <c r="H109" s="360"/>
      <c r="I109" s="360"/>
      <c r="J109" s="360"/>
      <c r="K109" s="360"/>
      <c r="L109" s="361"/>
    </row>
    <row r="110" spans="1:13" s="71" customFormat="1" ht="12.75">
      <c r="A110" s="408"/>
      <c r="L110" s="72"/>
      <c r="M110" s="64"/>
    </row>
    <row r="111" spans="2:14" ht="15.75" customHeight="1">
      <c r="B111" s="532" t="str">
        <f>Translations!$B$87</f>
        <v>Tutaj znajduje się wykaz wytycznych danego państwa członkowskiego:</v>
      </c>
      <c r="C111" s="532"/>
      <c r="D111" s="532"/>
      <c r="E111" s="532"/>
      <c r="F111" s="532"/>
      <c r="G111" s="532"/>
      <c r="H111" s="532"/>
      <c r="I111" s="532"/>
      <c r="J111" s="532"/>
      <c r="K111" s="532"/>
      <c r="L111" s="532"/>
      <c r="N111" s="71"/>
    </row>
    <row r="112" spans="2:14" ht="12.75">
      <c r="B112" s="75"/>
      <c r="C112" s="75"/>
      <c r="D112" s="75"/>
      <c r="E112" s="75"/>
      <c r="F112" s="75"/>
      <c r="G112" s="75"/>
      <c r="H112" s="75"/>
      <c r="I112" s="75"/>
      <c r="J112" s="75"/>
      <c r="K112" s="75"/>
      <c r="L112" s="80"/>
      <c r="N112" s="71"/>
    </row>
    <row r="113" spans="2:14" ht="12.75">
      <c r="B113" s="75"/>
      <c r="C113" s="75"/>
      <c r="D113" s="75"/>
      <c r="E113" s="75"/>
      <c r="F113" s="75"/>
      <c r="G113" s="75"/>
      <c r="H113" s="75"/>
      <c r="I113" s="75"/>
      <c r="J113" s="75"/>
      <c r="K113" s="75"/>
      <c r="L113" s="80"/>
      <c r="N113" s="71"/>
    </row>
    <row r="114" spans="2:12" ht="12.75">
      <c r="B114" s="75"/>
      <c r="C114" s="75"/>
      <c r="D114" s="75"/>
      <c r="E114" s="75"/>
      <c r="F114" s="75"/>
      <c r="G114" s="75"/>
      <c r="H114" s="75"/>
      <c r="I114" s="75"/>
      <c r="J114" s="75"/>
      <c r="K114" s="75"/>
      <c r="L114" s="80"/>
    </row>
    <row r="115" spans="2:12" ht="12.75">
      <c r="B115" s="75"/>
      <c r="C115" s="75"/>
      <c r="D115" s="75"/>
      <c r="E115" s="75"/>
      <c r="F115" s="75"/>
      <c r="G115" s="75"/>
      <c r="H115" s="75"/>
      <c r="I115" s="75"/>
      <c r="J115" s="75"/>
      <c r="K115" s="75"/>
      <c r="L115" s="80"/>
    </row>
    <row r="116" spans="2:12" ht="12.75">
      <c r="B116" s="75"/>
      <c r="C116" s="75"/>
      <c r="D116" s="75"/>
      <c r="E116" s="75"/>
      <c r="F116" s="75"/>
      <c r="G116" s="75"/>
      <c r="H116" s="75"/>
      <c r="I116" s="75"/>
      <c r="J116" s="75"/>
      <c r="K116" s="75"/>
      <c r="L116" s="80"/>
    </row>
    <row r="117" spans="2:12" ht="12.75">
      <c r="B117" s="75"/>
      <c r="C117" s="75"/>
      <c r="D117" s="75"/>
      <c r="E117" s="75"/>
      <c r="F117" s="75"/>
      <c r="G117" s="75"/>
      <c r="H117" s="75"/>
      <c r="I117" s="75"/>
      <c r="J117" s="75"/>
      <c r="K117" s="75"/>
      <c r="L117" s="80"/>
    </row>
    <row r="118" spans="2:12" ht="12.75">
      <c r="B118" s="75"/>
      <c r="C118" s="75"/>
      <c r="D118" s="75"/>
      <c r="E118" s="75"/>
      <c r="F118" s="75"/>
      <c r="G118" s="75"/>
      <c r="H118" s="75"/>
      <c r="I118" s="75"/>
      <c r="J118" s="75"/>
      <c r="K118" s="75"/>
      <c r="L118" s="80"/>
    </row>
    <row r="119" spans="2:12" ht="12.75">
      <c r="B119" s="75"/>
      <c r="C119" s="75"/>
      <c r="D119" s="75"/>
      <c r="E119" s="75"/>
      <c r="F119" s="75"/>
      <c r="G119" s="75"/>
      <c r="H119" s="75"/>
      <c r="I119" s="75"/>
      <c r="J119" s="75"/>
      <c r="K119" s="75"/>
      <c r="L119" s="80"/>
    </row>
    <row r="120" spans="2:12" ht="12.75">
      <c r="B120" s="75"/>
      <c r="C120" s="75"/>
      <c r="D120" s="75"/>
      <c r="E120" s="75"/>
      <c r="F120" s="75"/>
      <c r="G120" s="75"/>
      <c r="H120" s="75"/>
      <c r="I120" s="75"/>
      <c r="J120" s="75"/>
      <c r="K120" s="75"/>
      <c r="L120" s="80"/>
    </row>
    <row r="121" spans="2:12" ht="12.75">
      <c r="B121" s="75"/>
      <c r="C121" s="75"/>
      <c r="D121" s="75"/>
      <c r="E121" s="75"/>
      <c r="F121" s="75"/>
      <c r="G121" s="75"/>
      <c r="H121" s="75"/>
      <c r="I121" s="75"/>
      <c r="J121" s="75"/>
      <c r="K121" s="75"/>
      <c r="L121" s="80"/>
    </row>
    <row r="122" spans="2:12" ht="12.75">
      <c r="B122" s="75"/>
      <c r="C122" s="75"/>
      <c r="D122" s="75"/>
      <c r="E122" s="75"/>
      <c r="F122" s="75"/>
      <c r="G122" s="75"/>
      <c r="H122" s="75"/>
      <c r="I122" s="75"/>
      <c r="J122" s="75"/>
      <c r="K122" s="75"/>
      <c r="L122" s="80"/>
    </row>
    <row r="123" spans="2:12" ht="12.75">
      <c r="B123" s="75"/>
      <c r="C123" s="75"/>
      <c r="D123" s="75"/>
      <c r="E123" s="75"/>
      <c r="F123" s="75"/>
      <c r="G123" s="75"/>
      <c r="H123" s="75"/>
      <c r="I123" s="75"/>
      <c r="J123" s="75"/>
      <c r="K123" s="75"/>
      <c r="L123" s="80"/>
    </row>
  </sheetData>
  <sheetProtection sheet="1" objects="1" scenarios="1" formatCells="0" formatColumns="0" formatRows="0"/>
  <mergeCells count="85">
    <mergeCell ref="E101:L101"/>
    <mergeCell ref="B23:L23"/>
    <mergeCell ref="C54:L54"/>
    <mergeCell ref="B39:L39"/>
    <mergeCell ref="B31:L31"/>
    <mergeCell ref="D81:I81"/>
    <mergeCell ref="B46:L46"/>
    <mergeCell ref="B60:L60"/>
    <mergeCell ref="B52:L52"/>
    <mergeCell ref="C53:L53"/>
    <mergeCell ref="B32:L32"/>
    <mergeCell ref="C28:L28"/>
    <mergeCell ref="C29:L29"/>
    <mergeCell ref="E62:H69"/>
    <mergeCell ref="B79:C79"/>
    <mergeCell ref="B80:C80"/>
    <mergeCell ref="B73:L73"/>
    <mergeCell ref="B77:L77"/>
    <mergeCell ref="B75:L75"/>
    <mergeCell ref="B35:L35"/>
    <mergeCell ref="C102:D102"/>
    <mergeCell ref="E102:L102"/>
    <mergeCell ref="C103:D103"/>
    <mergeCell ref="E103:L103"/>
    <mergeCell ref="C101:D101"/>
    <mergeCell ref="B111:L111"/>
    <mergeCell ref="E105:L105"/>
    <mergeCell ref="B108:K108"/>
    <mergeCell ref="C104:D104"/>
    <mergeCell ref="E104:L104"/>
    <mergeCell ref="B98:L98"/>
    <mergeCell ref="B99:L99"/>
    <mergeCell ref="B93:L93"/>
    <mergeCell ref="D79:I79"/>
    <mergeCell ref="C100:D100"/>
    <mergeCell ref="E100:L100"/>
    <mergeCell ref="B95:L95"/>
    <mergeCell ref="B94:L94"/>
    <mergeCell ref="B81:C81"/>
    <mergeCell ref="B6:L6"/>
    <mergeCell ref="B40:L40"/>
    <mergeCell ref="B7:L7"/>
    <mergeCell ref="B8:L8"/>
    <mergeCell ref="B12:L12"/>
    <mergeCell ref="B38:L38"/>
    <mergeCell ref="B9:L9"/>
    <mergeCell ref="B11:L11"/>
    <mergeCell ref="B33:L33"/>
    <mergeCell ref="B10:L10"/>
    <mergeCell ref="B3:J3"/>
    <mergeCell ref="B71:L71"/>
    <mergeCell ref="B5:L5"/>
    <mergeCell ref="B19:L19"/>
    <mergeCell ref="B16:L16"/>
    <mergeCell ref="B20:L20"/>
    <mergeCell ref="B30:L30"/>
    <mergeCell ref="B41:L41"/>
    <mergeCell ref="B21:L21"/>
    <mergeCell ref="B43:L43"/>
    <mergeCell ref="B4:L4"/>
    <mergeCell ref="B97:L97"/>
    <mergeCell ref="D83:I83"/>
    <mergeCell ref="C57:L57"/>
    <mergeCell ref="D80:I80"/>
    <mergeCell ref="B50:L50"/>
    <mergeCell ref="B49:L49"/>
    <mergeCell ref="C56:L56"/>
    <mergeCell ref="B59:L59"/>
    <mergeCell ref="B44:L44"/>
    <mergeCell ref="B14:L14"/>
    <mergeCell ref="B15:L15"/>
    <mergeCell ref="B18:L18"/>
    <mergeCell ref="B13:L13"/>
    <mergeCell ref="B27:L27"/>
    <mergeCell ref="B25:L25"/>
    <mergeCell ref="B26:L26"/>
    <mergeCell ref="B22:L22"/>
    <mergeCell ref="B17:L17"/>
    <mergeCell ref="B74:L74"/>
    <mergeCell ref="B72:L72"/>
    <mergeCell ref="B36:L36"/>
    <mergeCell ref="B37:L37"/>
    <mergeCell ref="B47:L47"/>
    <mergeCell ref="C58:L58"/>
    <mergeCell ref="C55:L55"/>
  </mergeCells>
  <hyperlinks>
    <hyperlink ref="B8:K8" r:id="rId1" display="http://ec.europa.eu/clima/documentation/ets/docs/decision_benchmarking_15_dec_en.pdf. "/>
    <hyperlink ref="B13" r:id="rId2" display="https://eur-lex.europa.eu/eli/reg/2012/601"/>
    <hyperlink ref="D79" r:id="rId3" display="http://eur-lex.europa.eu/en/index.htm "/>
    <hyperlink ref="D83" r:id="rId4" display="http://ec.europa.eu/clima/policies/ets/monitoring/index_en.htm"/>
    <hyperlink ref="D80" r:id="rId5" display="http://ec.europa.eu/clima/policies/ets/index_en.htm"/>
    <hyperlink ref="D81" r:id="rId6" display="http://ec.europa.eu/clima/policies/transport/aviation/index_en.htm"/>
    <hyperlink ref="B13:L13" r:id="rId7" display="https://eur-lex.europa.eu/eli/reg/2012/601"/>
    <hyperlink ref="B22" r:id="rId8" display="https://www.icao.int/environmental-protection/CORSIA/Pages/default.aspx"/>
    <hyperlink ref="B32" r:id="rId9" display="https://ec.europa.eu/clima/sites/clima/files/ets/monitoring/docs/gd2_guidance_aircraft_en.pdf"/>
    <hyperlink ref="B8" r:id="rId10" display="https://eur-lex.europa.eu/legal-content/EN/TXT/?uri=CELEX:02003L0087-20180408"/>
    <hyperlink ref="B16" r:id="rId11" display="http://data.europa.eu/eli/reg_impl/2018/2066/oj"/>
    <hyperlink ref="B11" r:id="rId12" display="https://eur-lex.europa.eu/eli/reg_del/2019/1603/oj"/>
    <hyperlink ref="B47:L47" r:id="rId13" display="https://ec.europa.eu/clima/policies/ets/monitoring_en#tab-0-1"/>
    <hyperlink ref="B8:L8" r:id="rId14" display="https://eur-lex.europa.eu/legal-content/pl/TXT/?uri=CELEX:02003L0087-20180408"/>
    <hyperlink ref="B11:L11" r:id="rId15" display="https://eur-lex.europa.eu/eli/reg_del/2019/1603/oj?locale=pl"/>
  </hyperlinks>
  <printOptions/>
  <pageMargins left="0.7874015748031497" right="0.7874015748031497" top="0.7874015748031497" bottom="0.7874015748031497" header="0.3937007874015748" footer="0.3937007874015748"/>
  <pageSetup fitToHeight="2" fitToWidth="1" horizontalDpi="600" verticalDpi="600" orientation="portrait" paperSize="9" scale="56" r:id="rId16"/>
  <headerFooter alignWithMargins="0">
    <oddHeader>&amp;L&amp;F, &amp;A&amp;R&amp;D, &amp;T</oddHeader>
    <oddFooter>&amp;C&amp;P / &amp;N</oddFooter>
  </headerFooter>
  <rowBreaks count="1" manualBreakCount="1">
    <brk id="84" max="12" man="1"/>
  </rowBreaks>
</worksheet>
</file>

<file path=xl/worksheets/sheet3.xml><?xml version="1.0" encoding="utf-8"?>
<worksheet xmlns="http://schemas.openxmlformats.org/spreadsheetml/2006/main" xmlns:r="http://schemas.openxmlformats.org/officeDocument/2006/relationships">
  <sheetPr>
    <pageSetUpPr fitToPage="1"/>
  </sheetPr>
  <dimension ref="A2:M40"/>
  <sheetViews>
    <sheetView view="pageBreakPreview" zoomScale="150" zoomScaleNormal="130" zoomScaleSheetLayoutView="150" zoomScalePageLayoutView="0" workbookViewId="0" topLeftCell="B1">
      <selection activeCell="B1" sqref="B1"/>
    </sheetView>
  </sheetViews>
  <sheetFormatPr defaultColWidth="9.140625" defaultRowHeight="12.75"/>
  <cols>
    <col min="1" max="1" width="2.7109375" style="20" customWidth="1"/>
    <col min="2" max="3" width="4.7109375" style="20" customWidth="1"/>
    <col min="4" max="13" width="12.7109375" style="20" customWidth="1"/>
    <col min="14" max="14" width="6.7109375" style="20" customWidth="1"/>
    <col min="15" max="16384" width="9.140625" style="20" customWidth="1"/>
  </cols>
  <sheetData>
    <row r="2" spans="2:13" ht="25.5" customHeight="1">
      <c r="B2" s="568" t="str">
        <f>Translations!$B$88</f>
        <v>A.Wersje planu monitorowania</v>
      </c>
      <c r="C2" s="568"/>
      <c r="D2" s="568"/>
      <c r="E2" s="568"/>
      <c r="F2" s="568"/>
      <c r="G2" s="568"/>
      <c r="H2" s="568"/>
      <c r="I2" s="568"/>
      <c r="J2" s="568"/>
      <c r="K2" s="568"/>
      <c r="L2" s="568"/>
      <c r="M2" s="568"/>
    </row>
    <row r="4" spans="2:13" ht="15.75" customHeight="1">
      <c r="B4" s="21">
        <v>1</v>
      </c>
      <c r="C4" s="569" t="str">
        <f>Translations!$B$89</f>
        <v>Wykaz wersji planu monitorowania</v>
      </c>
      <c r="D4" s="569"/>
      <c r="E4" s="569"/>
      <c r="F4" s="569"/>
      <c r="G4" s="569"/>
      <c r="H4" s="569"/>
      <c r="I4" s="569"/>
      <c r="J4" s="569"/>
      <c r="K4" s="569"/>
      <c r="L4" s="569"/>
      <c r="M4" s="569"/>
    </row>
    <row r="6" spans="3:13" ht="12.75">
      <c r="C6" s="570" t="str">
        <f>Translations!$B$90</f>
        <v>Niniejszy arkusz służy do identyfikacji aktualnej wersji planu monitorowania. Każda wersja planu monitorowania powinna mieć niepowtarzalny numer wersji oraz datę referencyjną.</v>
      </c>
      <c r="D6" s="571"/>
      <c r="E6" s="571"/>
      <c r="F6" s="571"/>
      <c r="G6" s="571"/>
      <c r="H6" s="571"/>
      <c r="I6" s="571"/>
      <c r="J6" s="571"/>
      <c r="K6" s="571"/>
      <c r="L6" s="571"/>
      <c r="M6" s="571"/>
    </row>
    <row r="7" spans="3:13" ht="31.5" customHeight="1">
      <c r="C7" s="572" t="str">
        <f>Translations!$B$91</f>
        <v>W zależności od wymagań administrującego państwa członkowskiego, istnieje możliwość wymiany dokumentu z różnymi aktualizacjami między właściwym organem a operatorem statku powietrznego lub też identyfikowania wersji przez samego operatora statku powietrznego. W każdym przypadku operator statku powietrznego powinien przechowywać kopię każdej wersji planu monitorowania.</v>
      </c>
      <c r="D7" s="573"/>
      <c r="E7" s="573"/>
      <c r="F7" s="573"/>
      <c r="G7" s="573"/>
      <c r="H7" s="573"/>
      <c r="I7" s="573"/>
      <c r="J7" s="573"/>
      <c r="K7" s="573"/>
      <c r="L7" s="573"/>
      <c r="M7" s="573"/>
    </row>
    <row r="8" spans="3:13" ht="25.5" customHeight="1">
      <c r="C8" s="572" t="str">
        <f>Translations!$B$92</f>
        <v>Status planu monitorowania w dniu daty referencyjnej powinien zostać opisany w kolumnie „status” . Możliwe rodzaje statusów wersji to: „przekazany właściwemu organowi”, „zatwierdzony przez właściwy organ”, „projekt roboczy” itd.</v>
      </c>
      <c r="D8" s="573"/>
      <c r="E8" s="573"/>
      <c r="F8" s="573"/>
      <c r="G8" s="573"/>
      <c r="H8" s="573"/>
      <c r="I8" s="573"/>
      <c r="J8" s="573"/>
      <c r="K8" s="573"/>
      <c r="L8" s="573"/>
      <c r="M8" s="573"/>
    </row>
    <row r="9" spans="3:13" ht="38.25" customHeight="1">
      <c r="C9" s="572" t="str">
        <f>Translations!$B$93</f>
        <v>Proszę zauważyć, że monitorowanie emisji operatora statku powietrznego należy przeprowadzać zawsze zgodnie z najnowszą zatwierdzoną wersją planu monitorowania, z wyjątkiem sytuacji, gdy aktualizacja planu monitorowania została już przekazana właściwemu organowi lub oczekuje na zatwierdzenie. Zgodnie z art. 16 ust. 1 w takich sytuacjach monitorowanie należy prowadzić równolegle z wykorzystaniem najnowszej zatwierdzonej wersji oraz najnowszej wersji planu monitorowania przekazanej do zatwierdzenia.</v>
      </c>
      <c r="D9" s="573"/>
      <c r="E9" s="573"/>
      <c r="F9" s="573"/>
      <c r="G9" s="573"/>
      <c r="H9" s="573"/>
      <c r="I9" s="573"/>
      <c r="J9" s="573"/>
      <c r="K9" s="573"/>
      <c r="L9" s="573"/>
      <c r="M9" s="573"/>
    </row>
    <row r="10" spans="4:13" ht="4.5" customHeight="1">
      <c r="D10" s="22"/>
      <c r="E10" s="22"/>
      <c r="F10" s="22"/>
      <c r="G10" s="22"/>
      <c r="H10" s="22"/>
      <c r="I10" s="22"/>
      <c r="J10" s="22"/>
      <c r="K10" s="22"/>
      <c r="L10" s="22"/>
      <c r="M10" s="23"/>
    </row>
    <row r="11" spans="4:13" s="24" customFormat="1" ht="30" customHeight="1">
      <c r="D11" s="25" t="str">
        <f>Translations!$B$94</f>
        <v>Numer wersji</v>
      </c>
      <c r="E11" s="25" t="str">
        <f>Translations!$B$95</f>
        <v>Data referencyjna</v>
      </c>
      <c r="F11" s="26" t="str">
        <f>Translations!$B$96</f>
        <v>Status w dniu daty referencyjnej</v>
      </c>
      <c r="G11" s="564" t="str">
        <f>Translations!$B$97</f>
        <v>Rozdziały, w których wprowadzono zmiany. 
Krótkie wyjaśnienie zmian.</v>
      </c>
      <c r="H11" s="565"/>
      <c r="I11" s="565"/>
      <c r="J11" s="565"/>
      <c r="K11" s="565"/>
      <c r="L11" s="566"/>
      <c r="M11" s="567"/>
    </row>
    <row r="12" spans="4:13" ht="12.75">
      <c r="D12" s="27">
        <v>1</v>
      </c>
      <c r="E12" s="28"/>
      <c r="F12" s="29"/>
      <c r="G12" s="558"/>
      <c r="H12" s="559"/>
      <c r="I12" s="559"/>
      <c r="J12" s="559"/>
      <c r="K12" s="559"/>
      <c r="L12" s="559"/>
      <c r="M12" s="560"/>
    </row>
    <row r="13" spans="4:13" ht="12.75">
      <c r="D13" s="27">
        <v>2</v>
      </c>
      <c r="E13" s="28"/>
      <c r="F13" s="29"/>
      <c r="G13" s="558"/>
      <c r="H13" s="559"/>
      <c r="I13" s="559"/>
      <c r="J13" s="559"/>
      <c r="K13" s="559"/>
      <c r="L13" s="559"/>
      <c r="M13" s="560"/>
    </row>
    <row r="14" spans="4:13" ht="12.75">
      <c r="D14" s="27"/>
      <c r="E14" s="28"/>
      <c r="F14" s="29"/>
      <c r="G14" s="558"/>
      <c r="H14" s="559"/>
      <c r="I14" s="559"/>
      <c r="J14" s="559"/>
      <c r="K14" s="559"/>
      <c r="L14" s="559"/>
      <c r="M14" s="560"/>
    </row>
    <row r="15" spans="4:13" ht="12.75">
      <c r="D15" s="27"/>
      <c r="E15" s="28"/>
      <c r="F15" s="29"/>
      <c r="G15" s="558"/>
      <c r="H15" s="559"/>
      <c r="I15" s="559"/>
      <c r="J15" s="559"/>
      <c r="K15" s="559"/>
      <c r="L15" s="559"/>
      <c r="M15" s="560"/>
    </row>
    <row r="16" spans="4:13" ht="12.75">
      <c r="D16" s="27"/>
      <c r="E16" s="28"/>
      <c r="F16" s="29"/>
      <c r="G16" s="558"/>
      <c r="H16" s="559"/>
      <c r="I16" s="559"/>
      <c r="J16" s="559"/>
      <c r="K16" s="559"/>
      <c r="L16" s="559"/>
      <c r="M16" s="560"/>
    </row>
    <row r="17" spans="4:13" ht="12.75">
      <c r="D17" s="27"/>
      <c r="E17" s="28"/>
      <c r="F17" s="29"/>
      <c r="G17" s="558"/>
      <c r="H17" s="559"/>
      <c r="I17" s="559"/>
      <c r="J17" s="559"/>
      <c r="K17" s="559"/>
      <c r="L17" s="559"/>
      <c r="M17" s="560"/>
    </row>
    <row r="18" spans="4:13" ht="12.75">
      <c r="D18" s="27"/>
      <c r="E18" s="28"/>
      <c r="F18" s="29"/>
      <c r="G18" s="558"/>
      <c r="H18" s="559"/>
      <c r="I18" s="559"/>
      <c r="J18" s="559"/>
      <c r="K18" s="559"/>
      <c r="L18" s="559"/>
      <c r="M18" s="560"/>
    </row>
    <row r="19" spans="4:13" ht="12.75">
      <c r="D19" s="27"/>
      <c r="E19" s="28"/>
      <c r="F19" s="29"/>
      <c r="G19" s="558"/>
      <c r="H19" s="559"/>
      <c r="I19" s="559"/>
      <c r="J19" s="559"/>
      <c r="K19" s="559"/>
      <c r="L19" s="559"/>
      <c r="M19" s="560"/>
    </row>
    <row r="20" spans="4:13" ht="12.75">
      <c r="D20" s="27"/>
      <c r="E20" s="28"/>
      <c r="F20" s="29"/>
      <c r="G20" s="558"/>
      <c r="H20" s="559"/>
      <c r="I20" s="559"/>
      <c r="J20" s="559"/>
      <c r="K20" s="559"/>
      <c r="L20" s="559"/>
      <c r="M20" s="560"/>
    </row>
    <row r="21" spans="4:13" ht="12.75">
      <c r="D21" s="27"/>
      <c r="E21" s="28"/>
      <c r="F21" s="29"/>
      <c r="G21" s="558"/>
      <c r="H21" s="559"/>
      <c r="I21" s="559"/>
      <c r="J21" s="559"/>
      <c r="K21" s="559"/>
      <c r="L21" s="559"/>
      <c r="M21" s="560"/>
    </row>
    <row r="22" spans="4:13" ht="12.75">
      <c r="D22" s="27"/>
      <c r="E22" s="28"/>
      <c r="F22" s="29"/>
      <c r="G22" s="558"/>
      <c r="H22" s="559"/>
      <c r="I22" s="559"/>
      <c r="J22" s="559"/>
      <c r="K22" s="559"/>
      <c r="L22" s="559"/>
      <c r="M22" s="560"/>
    </row>
    <row r="23" spans="4:13" ht="12.75">
      <c r="D23" s="27"/>
      <c r="E23" s="28"/>
      <c r="F23" s="29"/>
      <c r="G23" s="558"/>
      <c r="H23" s="559"/>
      <c r="I23" s="559"/>
      <c r="J23" s="559"/>
      <c r="K23" s="559"/>
      <c r="L23" s="559"/>
      <c r="M23" s="560"/>
    </row>
    <row r="24" spans="4:13" ht="12.75">
      <c r="D24" s="27"/>
      <c r="E24" s="28"/>
      <c r="F24" s="29"/>
      <c r="G24" s="558"/>
      <c r="H24" s="559"/>
      <c r="I24" s="559"/>
      <c r="J24" s="559"/>
      <c r="K24" s="559"/>
      <c r="L24" s="559"/>
      <c r="M24" s="560"/>
    </row>
    <row r="25" spans="4:13" ht="12.75">
      <c r="D25" s="27"/>
      <c r="E25" s="28"/>
      <c r="F25" s="29"/>
      <c r="G25" s="558"/>
      <c r="H25" s="559"/>
      <c r="I25" s="559"/>
      <c r="J25" s="559"/>
      <c r="K25" s="559"/>
      <c r="L25" s="559"/>
      <c r="M25" s="560"/>
    </row>
    <row r="26" spans="4:13" ht="12.75">
      <c r="D26" s="27"/>
      <c r="E26" s="28"/>
      <c r="F26" s="29"/>
      <c r="G26" s="558"/>
      <c r="H26" s="559"/>
      <c r="I26" s="559"/>
      <c r="J26" s="559"/>
      <c r="K26" s="559"/>
      <c r="L26" s="559"/>
      <c r="M26" s="560"/>
    </row>
    <row r="27" spans="4:13" ht="12.75">
      <c r="D27" s="27"/>
      <c r="E27" s="28"/>
      <c r="F27" s="29"/>
      <c r="G27" s="558"/>
      <c r="H27" s="559"/>
      <c r="I27" s="559"/>
      <c r="J27" s="559"/>
      <c r="K27" s="559"/>
      <c r="L27" s="559"/>
      <c r="M27" s="560"/>
    </row>
    <row r="28" spans="4:13" ht="12.75">
      <c r="D28" s="27"/>
      <c r="E28" s="28"/>
      <c r="F28" s="29"/>
      <c r="G28" s="558"/>
      <c r="H28" s="559"/>
      <c r="I28" s="559"/>
      <c r="J28" s="559"/>
      <c r="K28" s="559"/>
      <c r="L28" s="559"/>
      <c r="M28" s="560"/>
    </row>
    <row r="29" spans="4:13" ht="12.75">
      <c r="D29" s="27"/>
      <c r="E29" s="28"/>
      <c r="F29" s="29"/>
      <c r="G29" s="558"/>
      <c r="H29" s="559"/>
      <c r="I29" s="559"/>
      <c r="J29" s="559"/>
      <c r="K29" s="559"/>
      <c r="L29" s="559"/>
      <c r="M29" s="560"/>
    </row>
    <row r="30" spans="4:13" ht="12.75">
      <c r="D30" s="27"/>
      <c r="E30" s="28"/>
      <c r="F30" s="29"/>
      <c r="G30" s="558"/>
      <c r="H30" s="559"/>
      <c r="I30" s="559"/>
      <c r="J30" s="559"/>
      <c r="K30" s="559"/>
      <c r="L30" s="559"/>
      <c r="M30" s="560"/>
    </row>
    <row r="31" spans="4:13" ht="12.75">
      <c r="D31" s="27"/>
      <c r="E31" s="28"/>
      <c r="F31" s="29"/>
      <c r="G31" s="558"/>
      <c r="H31" s="559"/>
      <c r="I31" s="559"/>
      <c r="J31" s="559"/>
      <c r="K31" s="559"/>
      <c r="L31" s="559"/>
      <c r="M31" s="560"/>
    </row>
    <row r="32" spans="4:13" ht="12.75">
      <c r="D32" s="27"/>
      <c r="E32" s="28"/>
      <c r="F32" s="29"/>
      <c r="G32" s="558"/>
      <c r="H32" s="559"/>
      <c r="I32" s="559"/>
      <c r="J32" s="559"/>
      <c r="K32" s="559"/>
      <c r="L32" s="559"/>
      <c r="M32" s="560"/>
    </row>
    <row r="33" spans="4:13" ht="12.75">
      <c r="D33" s="27"/>
      <c r="E33" s="28"/>
      <c r="F33" s="29"/>
      <c r="G33" s="558"/>
      <c r="H33" s="559"/>
      <c r="I33" s="559"/>
      <c r="J33" s="559"/>
      <c r="K33" s="559"/>
      <c r="L33" s="559"/>
      <c r="M33" s="560"/>
    </row>
    <row r="34" spans="4:13" ht="12.75">
      <c r="D34" s="27"/>
      <c r="E34" s="28"/>
      <c r="F34" s="29"/>
      <c r="G34" s="558"/>
      <c r="H34" s="559"/>
      <c r="I34" s="559"/>
      <c r="J34" s="559"/>
      <c r="K34" s="559"/>
      <c r="L34" s="559"/>
      <c r="M34" s="560"/>
    </row>
    <row r="35" spans="4:13" ht="12.75">
      <c r="D35" s="27"/>
      <c r="E35" s="28"/>
      <c r="F35" s="29"/>
      <c r="G35" s="558"/>
      <c r="H35" s="559"/>
      <c r="I35" s="559"/>
      <c r="J35" s="559"/>
      <c r="K35" s="559"/>
      <c r="L35" s="559"/>
      <c r="M35" s="560"/>
    </row>
    <row r="36" spans="4:13" ht="12.75">
      <c r="D36" s="27"/>
      <c r="E36" s="28"/>
      <c r="F36" s="29"/>
      <c r="G36" s="558"/>
      <c r="H36" s="559"/>
      <c r="I36" s="559"/>
      <c r="J36" s="559"/>
      <c r="K36" s="559"/>
      <c r="L36" s="559"/>
      <c r="M36" s="560"/>
    </row>
    <row r="37" spans="2:13" ht="12.75">
      <c r="B37" s="30"/>
      <c r="C37" s="31"/>
      <c r="D37" s="31"/>
      <c r="E37" s="31"/>
      <c r="F37" s="31"/>
      <c r="G37" s="31"/>
      <c r="H37" s="31"/>
      <c r="I37" s="31"/>
      <c r="J37" s="31"/>
      <c r="K37" s="31"/>
      <c r="L37" s="31"/>
      <c r="M37" s="31"/>
    </row>
    <row r="38" spans="2:13" ht="12.75">
      <c r="B38" s="30"/>
      <c r="C38" s="561" t="str">
        <f>Translations!$B$98</f>
        <v>W razie potrzeby proszę dodać dodatkowe wiersze</v>
      </c>
      <c r="D38" s="562"/>
      <c r="E38" s="562"/>
      <c r="F38" s="562"/>
      <c r="G38" s="562"/>
      <c r="H38" s="562"/>
      <c r="I38" s="562"/>
      <c r="J38" s="562"/>
      <c r="K38" s="562"/>
      <c r="L38" s="562"/>
      <c r="M38" s="562"/>
    </row>
    <row r="39" spans="1:13" ht="12.75">
      <c r="A39" s="30"/>
      <c r="B39" s="30"/>
      <c r="C39" s="31"/>
      <c r="D39" s="31"/>
      <c r="E39" s="31"/>
      <c r="F39" s="31"/>
      <c r="G39" s="31"/>
      <c r="H39" s="31"/>
      <c r="I39" s="31"/>
      <c r="J39" s="31"/>
      <c r="K39" s="31"/>
      <c r="L39" s="31"/>
      <c r="M39" s="31"/>
    </row>
    <row r="40" spans="5:11" ht="12.75">
      <c r="E40" s="563" t="s">
        <v>1383</v>
      </c>
      <c r="F40" s="563"/>
      <c r="G40" s="563"/>
      <c r="H40" s="563"/>
      <c r="I40" s="563"/>
      <c r="J40" s="563"/>
      <c r="K40" s="563"/>
    </row>
  </sheetData>
  <sheetProtection sheet="1" objects="1" scenarios="1" formatCells="0" formatColumns="0" formatRows="0"/>
  <mergeCells count="34">
    <mergeCell ref="G20:M20"/>
    <mergeCell ref="G11:M11"/>
    <mergeCell ref="G12:M12"/>
    <mergeCell ref="G13:M13"/>
    <mergeCell ref="B2:M2"/>
    <mergeCell ref="C4:M4"/>
    <mergeCell ref="C6:M6"/>
    <mergeCell ref="C7:M7"/>
    <mergeCell ref="C8:M8"/>
    <mergeCell ref="C9:M9"/>
    <mergeCell ref="G14:M14"/>
    <mergeCell ref="G15:M15"/>
    <mergeCell ref="G16:M16"/>
    <mergeCell ref="G17:M17"/>
    <mergeCell ref="G18:M18"/>
    <mergeCell ref="G19:M19"/>
    <mergeCell ref="G21:M21"/>
    <mergeCell ref="G22:M22"/>
    <mergeCell ref="G23:M23"/>
    <mergeCell ref="G24:M24"/>
    <mergeCell ref="G25:M25"/>
    <mergeCell ref="G29:M29"/>
    <mergeCell ref="G26:M26"/>
    <mergeCell ref="G27:M27"/>
    <mergeCell ref="G28:M28"/>
    <mergeCell ref="G33:M33"/>
    <mergeCell ref="G34:M34"/>
    <mergeCell ref="G36:M36"/>
    <mergeCell ref="C38:M38"/>
    <mergeCell ref="E40:K40"/>
    <mergeCell ref="G30:M30"/>
    <mergeCell ref="G31:M31"/>
    <mergeCell ref="G32:M32"/>
    <mergeCell ref="G35:M35"/>
  </mergeCells>
  <dataValidations count="1">
    <dataValidation type="list" allowBlank="1" showInputMessage="1" showErrorMessage="1" sqref="F12:F36">
      <formula1>Euconst_MPReferenceDateTypes</formula1>
    </dataValidation>
  </dataValidations>
  <hyperlinks>
    <hyperlink ref="E40:K40" location="'Identyfikacja operatora'!A1" display="&lt;&lt;&lt;Proszę kliknąć tutaj, aby przejść do kolejnego punktu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64"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dimension ref="A1:M167"/>
  <sheetViews>
    <sheetView showGridLines="0" view="pageBreakPreview" zoomScale="179" zoomScaleNormal="130" zoomScaleSheetLayoutView="179" workbookViewId="0" topLeftCell="B2">
      <selection activeCell="B2" sqref="B2"/>
    </sheetView>
  </sheetViews>
  <sheetFormatPr defaultColWidth="9.140625" defaultRowHeight="12.75"/>
  <cols>
    <col min="1" max="1" width="3.28125" style="83" hidden="1" customWidth="1"/>
    <col min="2" max="2" width="3.28125" style="16" customWidth="1"/>
    <col min="3" max="3" width="4.140625" style="16" customWidth="1"/>
    <col min="4" max="11" width="12.7109375" style="16" customWidth="1"/>
    <col min="12" max="12" width="4.7109375" style="16" customWidth="1"/>
    <col min="13" max="13" width="9.140625" style="83" hidden="1" customWidth="1"/>
    <col min="14" max="14" width="4.7109375" style="16" customWidth="1"/>
    <col min="15" max="16384" width="9.140625" style="16" customWidth="1"/>
  </cols>
  <sheetData>
    <row r="1" spans="1:13" s="83" customFormat="1" ht="12.75" hidden="1">
      <c r="A1" s="192" t="s">
        <v>1007</v>
      </c>
      <c r="M1" s="192" t="s">
        <v>1007</v>
      </c>
    </row>
    <row r="2" spans="3:7" ht="12.75">
      <c r="C2" s="81"/>
      <c r="D2" s="51"/>
      <c r="E2" s="51"/>
      <c r="F2" s="82"/>
      <c r="G2" s="82"/>
    </row>
    <row r="3" spans="3:13" ht="19.5" customHeight="1">
      <c r="C3" s="503" t="str">
        <f>Translations!$B$99</f>
        <v>IDENTYFIKACJA OPERATORA STATKU POWIETRZNEGO I OPIS DZIAŁAŃ</v>
      </c>
      <c r="D3" s="503"/>
      <c r="E3" s="503"/>
      <c r="F3" s="503"/>
      <c r="G3" s="503"/>
      <c r="H3" s="503"/>
      <c r="I3" s="503"/>
      <c r="J3" s="503"/>
      <c r="K3" s="503"/>
      <c r="M3" s="84" t="s">
        <v>208</v>
      </c>
    </row>
    <row r="5" spans="3:11" ht="15">
      <c r="C5" s="85">
        <v>2</v>
      </c>
      <c r="D5" s="86" t="str">
        <f>Translations!$B$100</f>
        <v>Identyfikacja operatora statku powietrznego</v>
      </c>
      <c r="E5" s="86"/>
      <c r="F5" s="86"/>
      <c r="G5" s="86"/>
      <c r="H5" s="86"/>
      <c r="I5" s="86"/>
      <c r="J5" s="86"/>
      <c r="K5" s="86"/>
    </row>
    <row r="7" spans="3:11" ht="12.75">
      <c r="C7" s="87" t="s">
        <v>256</v>
      </c>
      <c r="D7" s="631" t="str">
        <f>Translations!$B$101</f>
        <v>Proszę wprowadzić nazwę operatora statku powietrznego:</v>
      </c>
      <c r="E7" s="631"/>
      <c r="F7" s="631"/>
      <c r="G7" s="631"/>
      <c r="H7" s="632"/>
      <c r="I7" s="612"/>
      <c r="J7" s="613"/>
      <c r="K7" s="614"/>
    </row>
    <row r="8" spans="2:11" ht="12.75" customHeight="1">
      <c r="B8" s="54" t="str">
        <f>Translations!$B$102</f>
        <v>
</v>
      </c>
      <c r="C8" s="89"/>
      <c r="D8" s="588" t="str">
        <f>Translations!$B$103</f>
        <v>Jest to nazwa osoby prawnej prowadzącej działania lotnicze określone w załączniku I do dyrektywy EU ETS.</v>
      </c>
      <c r="E8" s="588"/>
      <c r="F8" s="588"/>
      <c r="G8" s="588"/>
      <c r="H8" s="588"/>
      <c r="I8" s="484"/>
      <c r="J8" s="484"/>
      <c r="K8" s="484"/>
    </row>
    <row r="9" spans="2:11" ht="4.5" customHeight="1">
      <c r="B9" s="54"/>
      <c r="C9" s="89"/>
      <c r="D9" s="90"/>
      <c r="E9" s="90"/>
      <c r="F9" s="90"/>
      <c r="G9" s="90"/>
      <c r="H9" s="90"/>
      <c r="I9" s="4"/>
      <c r="J9" s="4"/>
      <c r="K9" s="4"/>
    </row>
    <row r="10" spans="2:11" ht="12.75" customHeight="1">
      <c r="B10" s="54" t="str">
        <f>Translations!$B$102</f>
        <v>
</v>
      </c>
      <c r="C10" s="91" t="s">
        <v>259</v>
      </c>
      <c r="D10" s="513" t="str">
        <f>Translations!$B$104</f>
        <v>Niepowtarzalny identyfikator zgodnie z wykazem operatorów statków powietrznych Komisji:</v>
      </c>
      <c r="E10" s="513"/>
      <c r="F10" s="513"/>
      <c r="G10" s="513"/>
      <c r="H10" s="513"/>
      <c r="I10" s="513"/>
      <c r="J10" s="513"/>
      <c r="K10" s="513"/>
    </row>
    <row r="11" spans="4:11" ht="38.25" customHeight="1">
      <c r="D11" s="574" t="str">
        <f>Translations!$B$883</f>
        <v>Identyfikator ten znajduje się w publikowanym przez Komisję wykazie zgodnie z art. 18a ust. 3 dyrektywy EU ETS. Operatorzy statków powietrznych, którzy nie podlegają systemowi EU ETS, proszeni są o skontaktowanie się z odpowiednim organem celem otrzymania niepowtarzalnego numeru identyfikacyjnego. Odpowiedni organ może poprosić o pozostawienie tego pola pustym.</v>
      </c>
      <c r="E11" s="576"/>
      <c r="F11" s="576"/>
      <c r="G11" s="576"/>
      <c r="H11" s="576"/>
      <c r="I11" s="576"/>
      <c r="J11" s="576"/>
      <c r="K11" s="576"/>
    </row>
    <row r="12" spans="2:11" ht="12.75" customHeight="1">
      <c r="B12" s="54" t="str">
        <f>Translations!$B$102</f>
        <v>
</v>
      </c>
      <c r="C12" s="89"/>
      <c r="D12" s="588"/>
      <c r="E12" s="588"/>
      <c r="F12" s="588"/>
      <c r="G12" s="588"/>
      <c r="H12" s="588"/>
      <c r="I12" s="615"/>
      <c r="J12" s="613"/>
      <c r="K12" s="614"/>
    </row>
    <row r="14" spans="3:13" ht="12.75" customHeight="1">
      <c r="C14" s="92" t="s">
        <v>297</v>
      </c>
      <c r="D14" s="513" t="str">
        <f>Translations!$B$106</f>
        <v>Proszę wybrać podstawowy plan monitorowania:</v>
      </c>
      <c r="E14" s="513"/>
      <c r="F14" s="513"/>
      <c r="G14" s="513"/>
      <c r="H14" s="513"/>
      <c r="I14" s="619"/>
      <c r="J14" s="620"/>
      <c r="K14" s="621"/>
      <c r="M14" s="93">
        <f>IF(ISBLANK(I14),"",MATCH(I14,SelectPrimaryInfoSource,0))</f>
      </c>
    </row>
    <row r="15" spans="4:11" ht="51" customHeight="1">
      <c r="D15" s="574" t="str">
        <f>Translations!$B$107</f>
        <v>Wyjaśnienie: W niniejszym formularzu istnieje kilka pól identycznych z polami w formularzu planu monitorowania tonokilometrów, takich jak informacje adresowe oraz informacje dotyczące floty statków powietrznych. W celu uniknięcia zbędnego dublowania raportów jako dokument podstawowy można wybrać w tym miejscu plan monitorowania wielkości emisji rocznych (niniejszy dokument) lub plan monitorowania tonokilometrów. Po dokonaniu wyboru wymagane informacje wpisuje się tylko raz w wybranym dokumencie.</v>
      </c>
      <c r="E15" s="576"/>
      <c r="F15" s="576"/>
      <c r="G15" s="576"/>
      <c r="H15" s="576"/>
      <c r="I15" s="576"/>
      <c r="J15" s="576"/>
      <c r="K15" s="576"/>
    </row>
    <row r="16" spans="3:13" ht="12.75" customHeight="1">
      <c r="C16" s="92" t="s">
        <v>261</v>
      </c>
      <c r="D16" s="513" t="str">
        <f>Translations!$B$108</f>
        <v>Czy ten plan monitorowania jest nowy, czy zaktualizowany?</v>
      </c>
      <c r="E16" s="513"/>
      <c r="F16" s="513"/>
      <c r="G16" s="513"/>
      <c r="H16" s="513"/>
      <c r="I16" s="619"/>
      <c r="J16" s="620"/>
      <c r="K16" s="621"/>
      <c r="M16" s="93">
        <f>IF(ISBLANK(I16),"",MATCH(I16,NewUpdate,0))</f>
      </c>
    </row>
    <row r="17" spans="4:11" ht="38.25" customHeight="1">
      <c r="D17" s="574" t="str">
        <f>Translations!$B$109</f>
        <v>Uwaga: Jeżeli niniejszy formularz jest stosowany w celu aktualizacji poprzedniej wersji, w pkt 2(c) należy wybrać „Plan monitorowania wielkości emisji rocznych”. Jeżeli jest to aktualizacja planu monitorowania, właściwy organ może zezwolić na wypełnienie tylko nowych informacji zamiast podawania wszystkich danych.</v>
      </c>
      <c r="E17" s="626"/>
      <c r="F17" s="626"/>
      <c r="G17" s="626"/>
      <c r="H17" s="626"/>
      <c r="I17" s="626"/>
      <c r="J17" s="626"/>
      <c r="K17" s="626"/>
    </row>
    <row r="18" spans="4:12" ht="12.75">
      <c r="D18" s="46" t="str">
        <f>Translations!$B$110</f>
        <v>Aktualny numer wersji planu monitorowania</v>
      </c>
      <c r="E18" s="47"/>
      <c r="F18" s="47"/>
      <c r="G18" s="48"/>
      <c r="I18" s="616"/>
      <c r="J18" s="617"/>
      <c r="K18" s="618"/>
      <c r="L18" s="48"/>
    </row>
    <row r="19" spans="4:12" ht="12.75" customHeight="1">
      <c r="D19" s="49" t="str">
        <f>Translations!$B$111</f>
        <v>Uwaga: Numer ten będzie również podany na stronie tytułowej niniejszego dokumentu. Powinien zgadzać się z wpisem w pkt 1.</v>
      </c>
      <c r="E19" s="50"/>
      <c r="F19" s="50"/>
      <c r="G19" s="50"/>
      <c r="H19" s="50"/>
      <c r="K19" s="50"/>
      <c r="L19" s="50"/>
    </row>
    <row r="20" spans="1:13" s="94" customFormat="1" ht="20.25" customHeight="1">
      <c r="A20" s="95"/>
      <c r="D20" s="609" t="str">
        <f>Translations!$B$112</f>
        <v>&lt;&lt;&lt;Jeżeli w pkt 2(c) wybrany został plan monitorowania tonokilometrów, należy kliknąć tutaj, aby przejść do pkt 3a &gt;&gt;&gt;</v>
      </c>
      <c r="E20" s="609"/>
      <c r="F20" s="609"/>
      <c r="G20" s="609"/>
      <c r="H20" s="610"/>
      <c r="I20" s="610"/>
      <c r="J20" s="610"/>
      <c r="K20" s="610"/>
      <c r="M20" s="83"/>
    </row>
    <row r="21" spans="2:11" ht="26.25">
      <c r="B21" s="54" t="str">
        <f>Translations!$B$102</f>
        <v>
</v>
      </c>
      <c r="C21" s="87" t="s">
        <v>666</v>
      </c>
      <c r="D21" s="585" t="str">
        <f>Translations!$B$113</f>
        <v>Proszę również wprowadzić nazwę operatora statku powietrznego umieszczoną w wykazie operatorów statków powietrznych Komisji, jeżeli jest ona inna niż nazwa wprowadzona w pkt 2(a).</v>
      </c>
      <c r="E21" s="585"/>
      <c r="F21" s="585"/>
      <c r="G21" s="585"/>
      <c r="H21" s="585"/>
      <c r="I21" s="585"/>
      <c r="J21" s="585"/>
      <c r="K21" s="585"/>
    </row>
    <row r="22" spans="4:11" ht="30" customHeight="1">
      <c r="D22" s="574" t="str">
        <f>Translations!$B$884</f>
        <v>Ten punkt ma zastosowanie wyłącznie do operatorów statków powietrznych zakwalifikowanych do systemu EU ETS. Nazwa operatora statku powietrznego w wykazie na mocy art. 18a ust. 3 dyrektywy EU ETS może być inna niż rzeczywista nazwa operatora statku powietrznego wprowadzona w pkt 2(a) powyżej.</v>
      </c>
      <c r="E22" s="576"/>
      <c r="F22" s="576"/>
      <c r="G22" s="576"/>
      <c r="H22" s="576"/>
      <c r="I22" s="576"/>
      <c r="J22" s="576"/>
      <c r="K22" s="576"/>
    </row>
    <row r="23" spans="2:11" ht="12.75" customHeight="1">
      <c r="B23" s="54" t="str">
        <f>Translations!$B$102</f>
        <v>
</v>
      </c>
      <c r="C23" s="89"/>
      <c r="D23" s="588"/>
      <c r="E23" s="588"/>
      <c r="F23" s="588"/>
      <c r="G23" s="588"/>
      <c r="H23" s="588"/>
      <c r="I23" s="612"/>
      <c r="J23" s="613"/>
      <c r="K23" s="614"/>
    </row>
    <row r="25" spans="2:11" ht="26.25">
      <c r="B25" s="54" t="str">
        <f>Translations!$B$102</f>
        <v>
</v>
      </c>
      <c r="C25" s="87" t="s">
        <v>184</v>
      </c>
      <c r="D25" s="585" t="str">
        <f>Translations!$B$115</f>
        <v>Proszę wprowadzić niepowtarzalny oznacznik ICAO używany jako znak wywoławczy do celów kontroli ruchu lotniczego (ATC), jeżeli jest on dostępny:</v>
      </c>
      <c r="E25" s="585"/>
      <c r="F25" s="585"/>
      <c r="G25" s="585"/>
      <c r="H25" s="585"/>
      <c r="I25" s="585"/>
      <c r="J25" s="585"/>
      <c r="K25" s="585"/>
    </row>
    <row r="26" spans="3:11" ht="20.25" customHeight="1">
      <c r="C26" s="89"/>
      <c r="D26" s="574" t="str">
        <f>Translations!$B$116</f>
        <v>Oznacznik ICAO jest podany w polu 7 planu lotu ICAO (z wyłączeniem oznaczenia lotu) zgodnie z dokumentem ICAO 8585. Jeżeli w planach lotu oznacznik ICAO nie jest określany, należy wybrać pozycję „nd.” z listy rozwijanej i przejść do pola 2(g).</v>
      </c>
      <c r="E26" s="574"/>
      <c r="F26" s="574"/>
      <c r="G26" s="574"/>
      <c r="H26" s="574"/>
      <c r="I26" s="608"/>
      <c r="J26" s="579"/>
      <c r="K26" s="580"/>
    </row>
    <row r="27" spans="3:8" ht="31.5" customHeight="1">
      <c r="C27" s="89"/>
      <c r="D27" s="574"/>
      <c r="E27" s="574"/>
      <c r="F27" s="574"/>
      <c r="G27" s="574"/>
      <c r="H27" s="574"/>
    </row>
    <row r="28" spans="2:11" ht="26.25">
      <c r="B28" s="54" t="str">
        <f>Translations!$B$102</f>
        <v>
</v>
      </c>
      <c r="C28" s="96" t="s">
        <v>138</v>
      </c>
      <c r="D28" s="585" t="str">
        <f>Translations!$B$117</f>
        <v>Jeżeli niepowtarzalny oznacznik ICAO do celów ATC nie jest dostępny, proszę podać znaki rejestracyjne statku powietrznego wykorzystywane w znaku wywoławczym do celów ATC dla eksploatowanego statku powietrznego.</v>
      </c>
      <c r="E28" s="585"/>
      <c r="F28" s="585"/>
      <c r="G28" s="585"/>
      <c r="H28" s="585"/>
      <c r="I28" s="585"/>
      <c r="J28" s="585"/>
      <c r="K28" s="585"/>
    </row>
    <row r="29" spans="2:11" ht="26.25" customHeight="1">
      <c r="B29" s="54" t="str">
        <f>Translations!$B$118</f>
        <v>
</v>
      </c>
      <c r="C29" s="89"/>
      <c r="D29" s="574" t="str">
        <f>Translations!$B$885</f>
        <v>Jeżeli niepowtarzalny oznacznik ICAO nie jest dostępny, należy wprowadzić znaki rozpoznawcze do celów ATC (numery boczne) wpisane w polu 7 planu lotów dla wszystkich eksploatowanych statków powietrznych.</v>
      </c>
      <c r="E29" s="574"/>
      <c r="F29" s="574"/>
      <c r="G29" s="574"/>
      <c r="H29" s="635"/>
      <c r="I29" s="512"/>
      <c r="J29" s="512"/>
      <c r="K29" s="512"/>
    </row>
    <row r="30" spans="2:10" ht="25.5" customHeight="1">
      <c r="B30" s="54"/>
      <c r="C30" s="373"/>
      <c r="E30" s="466" t="str">
        <f>Translations!$B$886</f>
        <v>Nr</v>
      </c>
      <c r="F30" s="466" t="str">
        <f>Translations!$B$887</f>
        <v>Znak rejestracyjny</v>
      </c>
      <c r="G30" s="466" t="str">
        <f>Translations!$B$886</f>
        <v>Nr</v>
      </c>
      <c r="H30" s="466" t="str">
        <f>Translations!$B$887</f>
        <v>Znak rejestracyjny</v>
      </c>
      <c r="I30" s="466" t="str">
        <f>Translations!$B$886</f>
        <v>Nr</v>
      </c>
      <c r="J30" s="466" t="str">
        <f>Translations!$B$887</f>
        <v>Znak rejestracyjny</v>
      </c>
    </row>
    <row r="31" spans="2:10" ht="12.75" customHeight="1">
      <c r="B31" s="54"/>
      <c r="C31" s="373"/>
      <c r="E31" s="374">
        <v>1</v>
      </c>
      <c r="F31" s="375"/>
      <c r="G31" s="374">
        <v>11</v>
      </c>
      <c r="H31" s="375"/>
      <c r="I31" s="374">
        <v>21</v>
      </c>
      <c r="J31" s="375"/>
    </row>
    <row r="32" spans="2:10" ht="12.75" customHeight="1">
      <c r="B32" s="54"/>
      <c r="C32" s="373"/>
      <c r="E32" s="374">
        <v>2</v>
      </c>
      <c r="F32" s="375"/>
      <c r="G32" s="374">
        <v>12</v>
      </c>
      <c r="H32" s="375"/>
      <c r="I32" s="374">
        <v>22</v>
      </c>
      <c r="J32" s="375"/>
    </row>
    <row r="33" spans="2:10" ht="12.75" customHeight="1">
      <c r="B33" s="54"/>
      <c r="C33" s="373"/>
      <c r="E33" s="374">
        <v>3</v>
      </c>
      <c r="F33" s="375"/>
      <c r="G33" s="374">
        <v>13</v>
      </c>
      <c r="H33" s="375"/>
      <c r="I33" s="374">
        <v>23</v>
      </c>
      <c r="J33" s="375"/>
    </row>
    <row r="34" spans="2:10" ht="12.75" customHeight="1">
      <c r="B34" s="54"/>
      <c r="C34" s="373"/>
      <c r="E34" s="374">
        <v>4</v>
      </c>
      <c r="F34" s="375"/>
      <c r="G34" s="374">
        <v>14</v>
      </c>
      <c r="H34" s="375"/>
      <c r="I34" s="374">
        <v>24</v>
      </c>
      <c r="J34" s="375"/>
    </row>
    <row r="35" spans="2:10" ht="12.75" customHeight="1">
      <c r="B35" s="54"/>
      <c r="C35" s="373"/>
      <c r="E35" s="374">
        <v>5</v>
      </c>
      <c r="F35" s="375"/>
      <c r="G35" s="374">
        <v>15</v>
      </c>
      <c r="H35" s="375"/>
      <c r="I35" s="374">
        <v>25</v>
      </c>
      <c r="J35" s="375"/>
    </row>
    <row r="36" spans="2:10" ht="12.75" customHeight="1">
      <c r="B36" s="54"/>
      <c r="C36" s="373"/>
      <c r="E36" s="374">
        <v>6</v>
      </c>
      <c r="F36" s="375"/>
      <c r="G36" s="374">
        <v>16</v>
      </c>
      <c r="H36" s="375"/>
      <c r="I36" s="374">
        <v>26</v>
      </c>
      <c r="J36" s="375"/>
    </row>
    <row r="37" spans="2:10" ht="12.75" customHeight="1">
      <c r="B37" s="54"/>
      <c r="C37" s="373"/>
      <c r="E37" s="374">
        <v>7</v>
      </c>
      <c r="F37" s="375"/>
      <c r="G37" s="374">
        <v>17</v>
      </c>
      <c r="H37" s="375"/>
      <c r="I37" s="374">
        <v>27</v>
      </c>
      <c r="J37" s="375"/>
    </row>
    <row r="38" spans="2:10" ht="12.75" customHeight="1">
      <c r="B38" s="54"/>
      <c r="C38" s="373"/>
      <c r="E38" s="374">
        <v>8</v>
      </c>
      <c r="F38" s="375"/>
      <c r="G38" s="374">
        <v>18</v>
      </c>
      <c r="H38" s="375"/>
      <c r="I38" s="374">
        <v>28</v>
      </c>
      <c r="J38" s="375"/>
    </row>
    <row r="39" spans="2:10" ht="12.75" customHeight="1">
      <c r="B39" s="54"/>
      <c r="C39" s="373"/>
      <c r="E39" s="374">
        <v>9</v>
      </c>
      <c r="F39" s="375"/>
      <c r="G39" s="374">
        <v>19</v>
      </c>
      <c r="H39" s="375"/>
      <c r="I39" s="374">
        <v>29</v>
      </c>
      <c r="J39" s="375"/>
    </row>
    <row r="40" spans="2:10" ht="12.75" customHeight="1">
      <c r="B40" s="54"/>
      <c r="C40" s="373"/>
      <c r="E40" s="374">
        <v>10</v>
      </c>
      <c r="F40" s="375"/>
      <c r="G40" s="374">
        <v>20</v>
      </c>
      <c r="H40" s="375"/>
      <c r="I40" s="374">
        <v>30</v>
      </c>
      <c r="J40" s="375"/>
    </row>
    <row r="41" spans="2:11" ht="12.75" customHeight="1">
      <c r="B41" s="54" t="str">
        <f>Translations!$B$118</f>
        <v>
</v>
      </c>
      <c r="C41" s="89"/>
      <c r="D41" s="588" t="str">
        <f>Translations!$B$888</f>
        <v>Jeżeli lista statków powietrznych przekracza 30 znaków rejestracyjnych, proszę wpisać pozostałe znaki rozdzielone średnikiem (";") w tym miejscu.</v>
      </c>
      <c r="E41" s="588"/>
      <c r="F41" s="588"/>
      <c r="G41" s="588"/>
      <c r="H41" s="636"/>
      <c r="I41" s="516"/>
      <c r="J41" s="516"/>
      <c r="K41" s="516"/>
    </row>
    <row r="42" spans="2:11" ht="26.25" customHeight="1">
      <c r="B42" s="54"/>
      <c r="C42" s="373"/>
      <c r="D42" s="637"/>
      <c r="E42" s="638"/>
      <c r="F42" s="638"/>
      <c r="G42" s="638"/>
      <c r="H42" s="638"/>
      <c r="I42" s="638"/>
      <c r="J42" s="638"/>
      <c r="K42" s="638"/>
    </row>
    <row r="43" spans="3:11" ht="12" customHeight="1">
      <c r="C43" s="89"/>
      <c r="D43" s="97"/>
      <c r="E43" s="97"/>
      <c r="F43" s="97"/>
      <c r="G43" s="97"/>
      <c r="H43" s="97"/>
      <c r="I43" s="98"/>
      <c r="J43" s="98"/>
      <c r="K43" s="98"/>
    </row>
    <row r="44" spans="3:11" ht="12.75">
      <c r="C44" s="96" t="s">
        <v>269</v>
      </c>
      <c r="D44" s="511" t="str">
        <f>Translations!$B$889</f>
        <v>Jeśli dotyczy, proszę wpisać administrujące państwo członkowskie operatora statku powietrznego.</v>
      </c>
      <c r="E44" s="511"/>
      <c r="F44" s="511"/>
      <c r="G44" s="511"/>
      <c r="H44" s="511"/>
      <c r="I44" s="511"/>
      <c r="J44" s="511"/>
      <c r="K44" s="511"/>
    </row>
    <row r="45" spans="2:11" ht="12.75">
      <c r="B45" s="65"/>
      <c r="C45" s="99"/>
      <c r="D45" s="588" t="str">
        <f>Translations!$B$121</f>
        <v>Zgodnie z art. 18a dyrektywy.</v>
      </c>
      <c r="E45" s="588"/>
      <c r="F45" s="588"/>
      <c r="G45" s="588"/>
      <c r="H45" s="588"/>
      <c r="I45" s="578" t="s">
        <v>1416</v>
      </c>
      <c r="J45" s="579"/>
      <c r="K45" s="580"/>
    </row>
    <row r="46" spans="2:11" ht="12.75">
      <c r="B46" s="65"/>
      <c r="C46" s="99"/>
      <c r="D46" s="100"/>
      <c r="E46" s="100"/>
      <c r="F46" s="100"/>
      <c r="G46" s="100"/>
      <c r="H46" s="100"/>
      <c r="I46" s="101"/>
      <c r="J46" s="101"/>
      <c r="K46" s="101"/>
    </row>
    <row r="47" spans="3:11" ht="12.75">
      <c r="C47" s="96" t="s">
        <v>292</v>
      </c>
      <c r="D47" s="581" t="str">
        <f>Translations!$B$890</f>
        <v>Właściwy organ dla systemu EU ETS w tym państwie członkowskim:</v>
      </c>
      <c r="E47" s="581"/>
      <c r="F47" s="581"/>
      <c r="G47" s="581"/>
      <c r="H47" s="581"/>
      <c r="I47" s="578" t="s">
        <v>1416</v>
      </c>
      <c r="J47" s="579"/>
      <c r="K47" s="580"/>
    </row>
    <row r="48" spans="2:11" ht="30.75" customHeight="1">
      <c r="B48" s="65"/>
      <c r="C48" s="99"/>
      <c r="D48" s="574" t="str">
        <f>Translations!$B$123</f>
        <v>W niektórych państwach członkowskich istnieje więcej niż jeden właściwy organ zajmujący się EU ETS dla operatorów statków powietrznych. Proszę wprowadzić nazwę właściwego organu, jeżeli dotyczy. W przeciwnym wypadku proszę wybrać „nd.”.</v>
      </c>
      <c r="E48" s="574"/>
      <c r="F48" s="574"/>
      <c r="G48" s="574"/>
      <c r="H48" s="574"/>
      <c r="I48" s="575"/>
      <c r="J48" s="575"/>
      <c r="K48" s="575"/>
    </row>
    <row r="49" spans="3:11" ht="25.5" customHeight="1">
      <c r="C49" s="378" t="s">
        <v>691</v>
      </c>
      <c r="D49" s="627" t="str">
        <f>Translations!$B$891</f>
        <v>Właściwy organ dla mechanizmu CORSIA w tym państwie członkowskim:</v>
      </c>
      <c r="E49" s="627"/>
      <c r="F49" s="627"/>
      <c r="G49" s="627"/>
      <c r="H49" s="627"/>
      <c r="I49" s="578" t="s">
        <v>1416</v>
      </c>
      <c r="J49" s="579"/>
      <c r="K49" s="580"/>
    </row>
    <row r="50" spans="2:11" ht="25.5" customHeight="1">
      <c r="B50" s="65"/>
      <c r="C50" s="99"/>
      <c r="D50" s="574" t="str">
        <f>Translations!$B$892</f>
        <v>Jeżeli właściwy organ jest taki sam jak punkcie (i), lub jeżeli operator statków powietrznych nie podlega mechanizmowi CORSIA w tym państwie członkowskim, pole to może pozostać niewypełnione.</v>
      </c>
      <c r="E50" s="574"/>
      <c r="F50" s="574"/>
      <c r="G50" s="574"/>
      <c r="H50" s="574"/>
      <c r="I50" s="575"/>
      <c r="J50" s="575"/>
      <c r="K50" s="575"/>
    </row>
    <row r="51" spans="2:11" ht="4.5" customHeight="1">
      <c r="B51" s="65"/>
      <c r="C51" s="99"/>
      <c r="D51" s="90"/>
      <c r="E51" s="90"/>
      <c r="F51" s="90"/>
      <c r="G51" s="90"/>
      <c r="H51" s="90"/>
      <c r="I51" s="54"/>
      <c r="J51" s="54"/>
      <c r="K51" s="54"/>
    </row>
    <row r="52" spans="2:11" ht="25.5" customHeight="1">
      <c r="B52" s="65"/>
      <c r="C52" s="378" t="s">
        <v>692</v>
      </c>
      <c r="D52" s="511" t="str">
        <f>Translations!$B$124</f>
        <v>Proszę wprowadzić numer certyfikatu przewoźnika lotniczego (AOC) i organ wydający oraz numer koncesji wydanej przez państwo członkowskie, o ile są dostępne:</v>
      </c>
      <c r="E52" s="511"/>
      <c r="F52" s="511"/>
      <c r="G52" s="511"/>
      <c r="H52" s="511"/>
      <c r="I52" s="511"/>
      <c r="J52" s="511"/>
      <c r="K52" s="511"/>
    </row>
    <row r="53" spans="3:11" ht="12.75">
      <c r="C53" s="102"/>
      <c r="G53" s="103" t="str">
        <f>Translations!$B$125</f>
        <v>Cert. Przewoźnika Lotniczego:</v>
      </c>
      <c r="H53" s="104"/>
      <c r="I53" s="582"/>
      <c r="J53" s="583"/>
      <c r="K53" s="584"/>
    </row>
    <row r="54" spans="7:11" ht="12.75">
      <c r="G54" s="103" t="str">
        <f>Translations!$B$126</f>
        <v>Organ wydający AOC:</v>
      </c>
      <c r="H54" s="104"/>
      <c r="I54" s="578" t="s">
        <v>1416</v>
      </c>
      <c r="J54" s="579"/>
      <c r="K54" s="580"/>
    </row>
    <row r="55" spans="3:11" ht="12.75">
      <c r="C55" s="102"/>
      <c r="G55" s="103" t="str">
        <f>Translations!$B$127</f>
        <v>Koncesja:</v>
      </c>
      <c r="H55" s="104"/>
      <c r="I55" s="578"/>
      <c r="J55" s="579"/>
      <c r="K55" s="580"/>
    </row>
    <row r="56" spans="7:11" ht="12.75">
      <c r="G56" s="103" t="str">
        <f>Translations!$B$128</f>
        <v>Organ wydający:</v>
      </c>
      <c r="H56" s="104"/>
      <c r="I56" s="578" t="s">
        <v>1416</v>
      </c>
      <c r="J56" s="579"/>
      <c r="K56" s="580"/>
    </row>
    <row r="57" spans="3:10" ht="12.75">
      <c r="C57" s="105"/>
      <c r="G57" s="104"/>
      <c r="H57" s="104"/>
      <c r="J57" s="106"/>
    </row>
    <row r="58" spans="2:12" ht="12.75">
      <c r="B58" s="364"/>
      <c r="C58" s="364"/>
      <c r="D58" s="365"/>
      <c r="E58" s="365"/>
      <c r="F58" s="365"/>
      <c r="G58" s="366"/>
      <c r="H58" s="366"/>
      <c r="I58" s="365"/>
      <c r="J58" s="367"/>
      <c r="K58" s="365"/>
      <c r="L58" s="365"/>
    </row>
    <row r="59" spans="2:12" ht="39" customHeight="1">
      <c r="B59" s="364"/>
      <c r="C59" s="368"/>
      <c r="D59" s="508" t="str">
        <f>Translations!$B$893</f>
        <v>Uwaga: W przypadku realizacji obowiązków w ramach mechanizmu CORSIA w tym samym kraju, w którym realizuje się obowiązki w ramach systemu EU ETS, operator statku powietrznego powinien wypełnić dział oznaczony jako powiązany z mechanizmem CORSIA (oznaczony poprzez jasne niebieskie obramowanie). </v>
      </c>
      <c r="E59" s="577"/>
      <c r="F59" s="577"/>
      <c r="G59" s="577"/>
      <c r="H59" s="577"/>
      <c r="I59" s="577"/>
      <c r="J59" s="577"/>
      <c r="K59" s="577"/>
      <c r="L59" s="365"/>
    </row>
    <row r="60" spans="2:12" ht="39" customHeight="1">
      <c r="B60" s="364"/>
      <c r="C60" s="368"/>
      <c r="D60" s="508" t="str">
        <f>Translations!$B$894</f>
        <v>Odpowiednio, zgodnie z paragrafem 1.2 dokumentów SARPs, operator statku powietrznego zostaje przypisany do określonego kraju zgodnie z jego oznacznikiem ICAO, lub do kraju, który wydał mu licencję AOC, lub zgodnie z miejscem jego prawnej rejestracji.</v>
      </c>
      <c r="E60" s="512"/>
      <c r="F60" s="512"/>
      <c r="G60" s="512"/>
      <c r="H60" s="512"/>
      <c r="I60" s="512"/>
      <c r="J60" s="512"/>
      <c r="K60" s="512"/>
      <c r="L60" s="365"/>
    </row>
    <row r="61" spans="2:12" ht="51.75" customHeight="1">
      <c r="B61" s="364"/>
      <c r="C61" s="368"/>
      <c r="D61" s="508" t="str">
        <f>Translations!$B$895</f>
        <v>Wymóg uczestnictwa w mechanizmie CORSIA zachodzi wyłącznie w przypadku, gdy operator statku powietrznego począwszy od 1 stycznia 2019 roku generuje emisje CO2 większe niż 10 000 ton, pochodzące z lotów międzynarodowych, z wyłączeniem lotów z pomocą humanitarną, medycznych oraz straży pożarnej, wykonywanych samolotem, którego maksymalna masa startowa (MTOW) przekracza 5 700 kg.</v>
      </c>
      <c r="E61" s="577"/>
      <c r="F61" s="577"/>
      <c r="G61" s="577"/>
      <c r="H61" s="577"/>
      <c r="I61" s="577"/>
      <c r="J61" s="577"/>
      <c r="K61" s="577"/>
      <c r="L61" s="365"/>
    </row>
    <row r="62" spans="2:13" ht="39" customHeight="1">
      <c r="B62" s="364"/>
      <c r="C62" s="368"/>
      <c r="D62" s="500" t="str">
        <f>Translations!$B$896</f>
        <v>Jeżeli na potrzeby mechanizmu CORSIA operator statku powietrznego został przypisany do innego kraju, zobowiązany jest do raportowania w ramach mechanizmu CORSIA w tym kraju. Proszę skontaktować się z odpowiednim organem tego kraju w sprawie dalszych instrukcji w zakresie złożenia do zatwierdzenia planu monitorowania.</v>
      </c>
      <c r="E62" s="589"/>
      <c r="F62" s="589"/>
      <c r="G62" s="589"/>
      <c r="H62" s="589"/>
      <c r="I62" s="589"/>
      <c r="J62" s="589"/>
      <c r="K62" s="589"/>
      <c r="L62" s="365"/>
      <c r="M62" s="83" t="s">
        <v>1019</v>
      </c>
    </row>
    <row r="63" spans="2:12" ht="4.5" customHeight="1" thickBot="1">
      <c r="B63" s="364"/>
      <c r="C63" s="368"/>
      <c r="D63" s="1"/>
      <c r="E63" s="363"/>
      <c r="F63" s="363"/>
      <c r="G63" s="363"/>
      <c r="H63" s="363"/>
      <c r="I63" s="363"/>
      <c r="J63" s="363"/>
      <c r="K63" s="363"/>
      <c r="L63" s="365"/>
    </row>
    <row r="64" spans="2:13" ht="25.5" customHeight="1" thickBot="1">
      <c r="B64" s="364"/>
      <c r="C64" s="378" t="s">
        <v>693</v>
      </c>
      <c r="D64" s="586" t="str">
        <f>Translations!$B$897</f>
        <v>Proszę potwierdzić, że ten plan monitorowania będzie miał zastosowanie w ramach mechanizmu CORSIA:</v>
      </c>
      <c r="E64" s="586"/>
      <c r="F64" s="586"/>
      <c r="G64" s="586"/>
      <c r="H64" s="586"/>
      <c r="I64" s="586"/>
      <c r="J64" s="587"/>
      <c r="K64" s="370"/>
      <c r="L64" s="365"/>
      <c r="M64" s="371" t="b">
        <f>IF(ISBLANK(K64),TRUE,K64)</f>
        <v>1</v>
      </c>
    </row>
    <row r="65" spans="2:12" ht="4.5" customHeight="1">
      <c r="B65" s="364"/>
      <c r="C65" s="368"/>
      <c r="D65" s="1"/>
      <c r="E65" s="363"/>
      <c r="F65" s="363"/>
      <c r="G65" s="363"/>
      <c r="H65" s="363"/>
      <c r="I65" s="363"/>
      <c r="J65" s="363"/>
      <c r="K65" s="363"/>
      <c r="L65" s="365"/>
    </row>
    <row r="66" spans="2:12" ht="12.75" customHeight="1">
      <c r="B66" s="364"/>
      <c r="C66" s="368"/>
      <c r="D66" s="639" t="str">
        <f>Translations!$B$898</f>
        <v>Uwaga: Jeżeli w tym punkcie wybrano "Prawda", proszę wybrać "Plan monitorowania emisji rocznych" punkcie 2(c).</v>
      </c>
      <c r="E66" s="640"/>
      <c r="F66" s="640"/>
      <c r="G66" s="640"/>
      <c r="H66" s="640"/>
      <c r="I66" s="640"/>
      <c r="J66" s="641"/>
      <c r="K66" s="395">
        <f>IF(AND(CNTR_PrimaryMP=2,K64=TRUE),EUConst_ErrPrimaryMP,"")</f>
      </c>
      <c r="L66" s="365"/>
    </row>
    <row r="67" spans="2:12" ht="4.5" customHeight="1" thickBot="1">
      <c r="B67" s="364"/>
      <c r="C67" s="368"/>
      <c r="D67" s="1"/>
      <c r="E67" s="363"/>
      <c r="F67" s="363"/>
      <c r="G67" s="363"/>
      <c r="H67" s="363"/>
      <c r="I67" s="363"/>
      <c r="J67" s="363"/>
      <c r="K67" s="363"/>
      <c r="L67" s="365"/>
    </row>
    <row r="68" spans="2:13" ht="12.75" customHeight="1" thickBot="1">
      <c r="B68" s="364"/>
      <c r="C68" s="378" t="s">
        <v>202</v>
      </c>
      <c r="D68" s="513" t="str">
        <f>Translations!$B$899</f>
        <v>Czy jesteś zobowiązany do uczestnictwa w mechanizmie CORSIA w innym kraju?</v>
      </c>
      <c r="E68" s="514"/>
      <c r="F68" s="514"/>
      <c r="G68" s="514"/>
      <c r="H68" s="514"/>
      <c r="I68" s="514"/>
      <c r="J68" s="514"/>
      <c r="K68" s="370"/>
      <c r="L68" s="365"/>
      <c r="M68" s="371" t="b">
        <f>(K64=TRUE)</f>
        <v>0</v>
      </c>
    </row>
    <row r="69" spans="2:12" ht="4.5" customHeight="1">
      <c r="B69" s="364"/>
      <c r="C69" s="368"/>
      <c r="D69" s="1"/>
      <c r="E69" s="363"/>
      <c r="F69" s="363"/>
      <c r="G69" s="363"/>
      <c r="H69" s="363"/>
      <c r="I69" s="363"/>
      <c r="J69" s="363"/>
      <c r="K69" s="363"/>
      <c r="L69" s="365"/>
    </row>
    <row r="70" spans="2:13" ht="25.5" customHeight="1">
      <c r="B70" s="364"/>
      <c r="C70" s="378" t="s">
        <v>205</v>
      </c>
      <c r="D70" s="585" t="str">
        <f>Translations!$B$900</f>
        <v>Proszę wskazać w jakim innym kraju będzie prowadzone raportowanie w ramach mechanizmu CORSIA:</v>
      </c>
      <c r="E70" s="512"/>
      <c r="F70" s="512"/>
      <c r="G70" s="512"/>
      <c r="H70" s="633"/>
      <c r="I70" s="578"/>
      <c r="J70" s="579"/>
      <c r="K70" s="580"/>
      <c r="L70" s="365"/>
      <c r="M70" s="371" t="b">
        <f>OR(K64=TRUE,AND(NOT(ISBLANK(K68)),K68=FALSE))</f>
        <v>0</v>
      </c>
    </row>
    <row r="71" spans="2:12" ht="4.5" customHeight="1">
      <c r="B71" s="364"/>
      <c r="C71" s="368"/>
      <c r="D71" s="1"/>
      <c r="E71" s="363"/>
      <c r="F71" s="363"/>
      <c r="G71" s="363"/>
      <c r="H71" s="363"/>
      <c r="I71" s="363"/>
      <c r="J71" s="363"/>
      <c r="K71" s="363"/>
      <c r="L71" s="365"/>
    </row>
    <row r="72" spans="2:13" ht="25.5" customHeight="1">
      <c r="B72" s="364"/>
      <c r="C72" s="368"/>
      <c r="D72" s="500" t="str">
        <f>Translations!$B$901</f>
        <v>Niektórzy operatorzy mają zobowiązania tylko w ramach mechanizmu CORSIA, tzn. nie uczestniczą w systemie EU ETS. Jeżeli ten plan opracowano wyłącznie na potrzeby mechanizmu CORSIA, proszę potwierdzić, że to jest taki przypadek.</v>
      </c>
      <c r="E72" s="589"/>
      <c r="F72" s="589"/>
      <c r="G72" s="589"/>
      <c r="H72" s="589"/>
      <c r="I72" s="589"/>
      <c r="J72" s="589"/>
      <c r="K72" s="589"/>
      <c r="L72" s="365"/>
      <c r="M72" s="192" t="s">
        <v>1132</v>
      </c>
    </row>
    <row r="73" spans="2:12" ht="4.5" customHeight="1" thickBot="1">
      <c r="B73" s="364"/>
      <c r="C73" s="368"/>
      <c r="D73" s="1"/>
      <c r="E73" s="363"/>
      <c r="F73" s="363"/>
      <c r="G73" s="363"/>
      <c r="H73" s="363"/>
      <c r="I73" s="363"/>
      <c r="J73" s="363"/>
      <c r="K73" s="363"/>
      <c r="L73" s="365"/>
    </row>
    <row r="74" spans="2:13" ht="12.75" customHeight="1" thickBot="1">
      <c r="B74" s="364"/>
      <c r="C74" s="378" t="s">
        <v>139</v>
      </c>
      <c r="D74" s="511" t="str">
        <f>Translations!$B$902</f>
        <v>Proszę potwierdzić swoją kwalifikację do systemu EU ETS:</v>
      </c>
      <c r="E74" s="634"/>
      <c r="F74" s="634"/>
      <c r="G74" s="634"/>
      <c r="H74" s="634"/>
      <c r="I74" s="634"/>
      <c r="J74" s="369"/>
      <c r="K74" s="370"/>
      <c r="L74" s="365"/>
      <c r="M74" s="371" t="b">
        <f>IF(ISBLANK(K74),FALSE,NOT(K74))</f>
        <v>0</v>
      </c>
    </row>
    <row r="75" spans="2:12" ht="4.5" customHeight="1">
      <c r="B75" s="364"/>
      <c r="C75" s="368"/>
      <c r="D75" s="1"/>
      <c r="E75" s="363"/>
      <c r="F75" s="363"/>
      <c r="G75" s="363"/>
      <c r="H75" s="363"/>
      <c r="I75" s="363"/>
      <c r="J75" s="363"/>
      <c r="K75" s="363"/>
      <c r="L75" s="365"/>
    </row>
    <row r="76" spans="2:12" ht="12.75">
      <c r="B76" s="364"/>
      <c r="C76" s="364"/>
      <c r="D76" s="365"/>
      <c r="E76" s="365"/>
      <c r="F76" s="365"/>
      <c r="G76" s="366"/>
      <c r="H76" s="366"/>
      <c r="I76" s="365"/>
      <c r="J76" s="367"/>
      <c r="K76" s="365"/>
      <c r="L76" s="365"/>
    </row>
    <row r="77" spans="3:10" ht="12.75">
      <c r="C77" s="105"/>
      <c r="G77" s="104"/>
      <c r="H77" s="104"/>
      <c r="J77" s="106"/>
    </row>
    <row r="78" spans="3:11" ht="12.75" customHeight="1">
      <c r="C78" s="259" t="s">
        <v>1107</v>
      </c>
      <c r="D78" s="511" t="str">
        <f>Translations!$B$129</f>
        <v>Proszę wprowadzić adres operatora statków powietrznych, łącznie z kodem pocztowym i krajem:</v>
      </c>
      <c r="E78" s="511"/>
      <c r="F78" s="511"/>
      <c r="G78" s="511"/>
      <c r="H78" s="511"/>
      <c r="I78" s="511"/>
      <c r="J78" s="511"/>
      <c r="K78" s="511"/>
    </row>
    <row r="79" spans="3:11" ht="12.75">
      <c r="C79" s="102"/>
      <c r="D79" s="100"/>
      <c r="E79" s="100"/>
      <c r="F79" s="100"/>
      <c r="G79" s="103" t="str">
        <f>Translations!$B$130</f>
        <v>Adres, wiersz 1</v>
      </c>
      <c r="H79" s="104"/>
      <c r="I79" s="578"/>
      <c r="J79" s="579"/>
      <c r="K79" s="580"/>
    </row>
    <row r="80" spans="3:11" ht="12.75">
      <c r="C80" s="102"/>
      <c r="D80" s="100"/>
      <c r="E80" s="100"/>
      <c r="F80" s="100"/>
      <c r="G80" s="103" t="str">
        <f>Translations!$B$131</f>
        <v>Adres, wiersz 2</v>
      </c>
      <c r="H80" s="104"/>
      <c r="I80" s="578"/>
      <c r="J80" s="579"/>
      <c r="K80" s="580"/>
    </row>
    <row r="81" spans="3:11" ht="12.75">
      <c r="C81" s="102"/>
      <c r="D81" s="100"/>
      <c r="E81" s="100"/>
      <c r="F81" s="100"/>
      <c r="G81" s="103" t="str">
        <f>Translations!$B$132</f>
        <v>Miejscowość</v>
      </c>
      <c r="H81" s="104"/>
      <c r="I81" s="578"/>
      <c r="J81" s="579"/>
      <c r="K81" s="580"/>
    </row>
    <row r="82" spans="3:11" ht="12.75">
      <c r="C82" s="102"/>
      <c r="D82" s="100"/>
      <c r="E82" s="100"/>
      <c r="F82" s="100"/>
      <c r="G82" s="103" t="str">
        <f>Translations!$B$133</f>
        <v>Województwo</v>
      </c>
      <c r="H82" s="104"/>
      <c r="I82" s="578"/>
      <c r="J82" s="579"/>
      <c r="K82" s="580"/>
    </row>
    <row r="83" spans="3:11" ht="12.75">
      <c r="C83" s="102"/>
      <c r="D83" s="89"/>
      <c r="E83" s="89"/>
      <c r="F83" s="89"/>
      <c r="G83" s="103" t="str">
        <f>Translations!$B$134</f>
        <v>Kod pocztowy</v>
      </c>
      <c r="H83" s="104"/>
      <c r="I83" s="578"/>
      <c r="J83" s="579"/>
      <c r="K83" s="580"/>
    </row>
    <row r="84" spans="3:11" ht="12.75">
      <c r="C84" s="102"/>
      <c r="D84" s="89"/>
      <c r="E84" s="89"/>
      <c r="F84" s="89"/>
      <c r="G84" s="103" t="str">
        <f>Translations!$B$135</f>
        <v>Kraj</v>
      </c>
      <c r="H84" s="104"/>
      <c r="I84" s="578" t="s">
        <v>1416</v>
      </c>
      <c r="J84" s="579"/>
      <c r="K84" s="580"/>
    </row>
    <row r="85" spans="3:11" ht="12.75">
      <c r="C85" s="102"/>
      <c r="D85" s="89"/>
      <c r="E85" s="89"/>
      <c r="F85" s="89"/>
      <c r="G85" s="103" t="str">
        <f>Translations!$B$136</f>
        <v>Adres e-mail</v>
      </c>
      <c r="H85" s="104"/>
      <c r="I85" s="578"/>
      <c r="J85" s="579"/>
      <c r="K85" s="580"/>
    </row>
    <row r="86" spans="3:11" ht="12.75">
      <c r="C86" s="102"/>
      <c r="D86" s="89"/>
      <c r="E86" s="89"/>
      <c r="F86" s="89"/>
      <c r="G86" s="89"/>
      <c r="H86" s="89"/>
      <c r="I86" s="89"/>
      <c r="J86" s="89"/>
      <c r="K86" s="89"/>
    </row>
    <row r="87" spans="3:11" ht="39" customHeight="1">
      <c r="C87" s="259" t="s">
        <v>1171</v>
      </c>
      <c r="D87" s="585" t="str">
        <f>Translations!$B$903</f>
        <v>Proszę wprowadzić adres kontaktowy operatora statków powietrznych (łącznie z kodem pocztowym) w administrującym państwie członkowskim, jeżeli jest inny niż ten podany w pkt (p) powyżej i jeżeli taki adres istnieje:</v>
      </c>
      <c r="E87" s="585"/>
      <c r="F87" s="585"/>
      <c r="G87" s="585"/>
      <c r="H87" s="585"/>
      <c r="I87" s="585"/>
      <c r="J87" s="585"/>
      <c r="K87" s="585"/>
    </row>
    <row r="88" spans="3:11" ht="12.75">
      <c r="C88" s="102"/>
      <c r="D88" s="40"/>
      <c r="E88" s="40"/>
      <c r="F88" s="40"/>
      <c r="G88" s="103" t="str">
        <f>Translations!$B$130</f>
        <v>Adres, wiersz 1</v>
      </c>
      <c r="H88" s="104"/>
      <c r="I88" s="578"/>
      <c r="J88" s="579"/>
      <c r="K88" s="580"/>
    </row>
    <row r="89" spans="3:11" ht="12.75">
      <c r="C89" s="102"/>
      <c r="D89" s="40"/>
      <c r="E89" s="40"/>
      <c r="F89" s="40"/>
      <c r="G89" s="103" t="str">
        <f>Translations!$B$131</f>
        <v>Adres, wiersz 2</v>
      </c>
      <c r="H89" s="104"/>
      <c r="I89" s="578"/>
      <c r="J89" s="579"/>
      <c r="K89" s="580"/>
    </row>
    <row r="90" spans="3:11" ht="12.75">
      <c r="C90" s="102"/>
      <c r="D90" s="40"/>
      <c r="E90" s="40"/>
      <c r="F90" s="40"/>
      <c r="G90" s="103" t="str">
        <f>Translations!$B$132</f>
        <v>Miejscowość</v>
      </c>
      <c r="H90" s="104"/>
      <c r="I90" s="578"/>
      <c r="J90" s="579"/>
      <c r="K90" s="580"/>
    </row>
    <row r="91" spans="3:11" ht="12.75">
      <c r="C91" s="102"/>
      <c r="D91" s="40"/>
      <c r="E91" s="40"/>
      <c r="F91" s="40"/>
      <c r="G91" s="103" t="str">
        <f>Translations!$B$133</f>
        <v>Województwo</v>
      </c>
      <c r="H91" s="104"/>
      <c r="I91" s="578"/>
      <c r="J91" s="579"/>
      <c r="K91" s="580"/>
    </row>
    <row r="92" spans="3:11" ht="12.75">
      <c r="C92" s="102"/>
      <c r="D92" s="40"/>
      <c r="E92" s="40"/>
      <c r="F92" s="40"/>
      <c r="G92" s="103" t="str">
        <f>Translations!$B$134</f>
        <v>Kod pocztowy</v>
      </c>
      <c r="H92" s="104"/>
      <c r="I92" s="578"/>
      <c r="J92" s="579"/>
      <c r="K92" s="580"/>
    </row>
    <row r="93" spans="3:11" ht="12.75">
      <c r="C93" s="102"/>
      <c r="D93" s="40"/>
      <c r="E93" s="40"/>
      <c r="F93" s="40"/>
      <c r="G93" s="103" t="str">
        <f>Translations!$B$135</f>
        <v>Kraj</v>
      </c>
      <c r="H93" s="104"/>
      <c r="I93" s="578" t="s">
        <v>1416</v>
      </c>
      <c r="J93" s="579"/>
      <c r="K93" s="580"/>
    </row>
    <row r="94" spans="3:11" ht="12.75">
      <c r="C94" s="102"/>
      <c r="D94" s="89"/>
      <c r="E94" s="89"/>
      <c r="F94" s="89"/>
      <c r="G94" s="103" t="str">
        <f>Translations!$B$136</f>
        <v>Adres e-mail</v>
      </c>
      <c r="H94" s="104"/>
      <c r="I94" s="578"/>
      <c r="J94" s="579"/>
      <c r="K94" s="580"/>
    </row>
    <row r="95" spans="3:11" ht="12.75">
      <c r="C95" s="102"/>
      <c r="G95" s="103"/>
      <c r="H95" s="104"/>
      <c r="I95" s="101"/>
      <c r="J95" s="101"/>
      <c r="K95" s="101"/>
    </row>
    <row r="96" spans="2:11" ht="26.25">
      <c r="B96" s="54" t="str">
        <f>Translations!$B$102</f>
        <v>
</v>
      </c>
      <c r="C96" s="88" t="s">
        <v>1173</v>
      </c>
      <c r="D96" s="585" t="str">
        <f>Translations!$B$138</f>
        <v>Proszę podać szczegóły dotyczące struktury własnościowej przedsiębiorstwa oraz określić, czy posiada ono spółki zależne lub spółki dominujące</v>
      </c>
      <c r="E96" s="585"/>
      <c r="F96" s="585"/>
      <c r="G96" s="585"/>
      <c r="H96" s="585"/>
      <c r="I96" s="585"/>
      <c r="J96" s="585"/>
      <c r="K96" s="585"/>
    </row>
    <row r="97" spans="3:11" ht="31.5" customHeight="1">
      <c r="C97" s="89"/>
      <c r="D97" s="604" t="str">
        <f>Translations!$B$139</f>
        <v>W opisie proszę podać niepowtarzalny oznacznik ICAO spółek zależnych lub spółki dominującej oraz wskazać administrujące państwo członkowskie tych podmiotów, jeżeli dotyczy. W razie potrzeby do oświadczenia należy dodać załączniki w celu przedstawienia schematu struktury własnościowej przedsiębiorstwa.</v>
      </c>
      <c r="E97" s="605"/>
      <c r="F97" s="605"/>
      <c r="G97" s="605"/>
      <c r="H97" s="605"/>
      <c r="I97" s="605"/>
      <c r="J97" s="605"/>
      <c r="K97" s="605"/>
    </row>
    <row r="98" spans="2:12" ht="4.5" customHeight="1">
      <c r="B98" s="364"/>
      <c r="C98" s="364"/>
      <c r="D98" s="365"/>
      <c r="E98" s="365"/>
      <c r="F98" s="365"/>
      <c r="G98" s="366"/>
      <c r="H98" s="366"/>
      <c r="I98" s="365"/>
      <c r="J98" s="367"/>
      <c r="K98" s="365"/>
      <c r="L98" s="365"/>
    </row>
    <row r="99" spans="2:12" ht="30" customHeight="1">
      <c r="B99" s="364"/>
      <c r="C99" s="368"/>
      <c r="D99" s="574" t="str">
        <f>Translations!$B$904</f>
        <v>Na potrzeby mechanizmu CORSIA dozwolone jest, aby operator statku powietrznego w relacji spółka matka-spółka zależna był uważany za oddzielnego operatora statków powietrznych. Mając na uwadze, że nie jest to dozwlone w ramach systemu EU ETS, zaleca się nie stosować tej opcji dla uproszczenia procedur administracyjnych.</v>
      </c>
      <c r="E99" s="512"/>
      <c r="F99" s="512"/>
      <c r="G99" s="512"/>
      <c r="H99" s="512"/>
      <c r="I99" s="512"/>
      <c r="J99" s="512"/>
      <c r="K99" s="512"/>
      <c r="L99" s="365"/>
    </row>
    <row r="100" spans="2:12" ht="41.25" customHeight="1">
      <c r="B100" s="364"/>
      <c r="C100" s="368"/>
      <c r="D100" s="630" t="str">
        <f>Translations!$B$905</f>
        <v>Jeżeli pomimo powyższych instrukcji operator statku powietrznego zechce skorzystać z możliwości oferowanych przez mechanizm CORSIA, poniżej należy zamieścić właściwe wyjaśnienia. Proszę jasno wskazać nazwy spółek zależnych, które również wykonują międzynarodowe operacje lotnicze oraz wybrać sposób zarządzania identyfikacją statku powietrznego w odniesieniu do lotów międzynarodowych. W stosownych przypadkach proszę załączyć dodatkowe wyjaśnienia do planu monitorowania wielkości emisji.</v>
      </c>
      <c r="E100" s="512"/>
      <c r="F100" s="512"/>
      <c r="G100" s="512"/>
      <c r="H100" s="512"/>
      <c r="I100" s="512"/>
      <c r="J100" s="512"/>
      <c r="K100" s="512"/>
      <c r="L100" s="365"/>
    </row>
    <row r="101" spans="2:12" ht="30.75" customHeight="1">
      <c r="B101" s="364"/>
      <c r="C101" s="368"/>
      <c r="D101" s="628" t="str">
        <f>Translations!$B$906</f>
        <v>Uwaga 1: Zagregowane w ten sposób raportowanie dozwolone jest wyłącznie dla spółek zależnych, które raportują się w tym samym kraju. Jeżeli operator statku powietrznego wykorzystuje taką możliwość, musi wyraźnie zaznaczyć, że wszystkie zależne przedsiębiorstwa są w całości własnością spółki matki.</v>
      </c>
      <c r="E101" s="629"/>
      <c r="F101" s="629"/>
      <c r="G101" s="629"/>
      <c r="H101" s="629"/>
      <c r="I101" s="629"/>
      <c r="J101" s="629"/>
      <c r="K101" s="629"/>
      <c r="L101" s="365"/>
    </row>
    <row r="102" spans="2:12" ht="30" customHeight="1">
      <c r="B102" s="364"/>
      <c r="C102" s="368"/>
      <c r="D102" s="628" t="str">
        <f>Translations!$B$907</f>
        <v>Uwaga 2: Przepisy mechanizmu CORSIA wymagają aby emisje bazowe (okres 2019-2020) były oddzielnie przypisane do każdego zależnego operatora statków powietrznych. W związku z tym, jeżeli operator statku powietrznego chce skorzystać z tego rozwiązania, musi przedstawić jasną procedurę dotyczącą właściwego podziały danych.</v>
      </c>
      <c r="E102" s="629"/>
      <c r="F102" s="629"/>
      <c r="G102" s="629"/>
      <c r="H102" s="629"/>
      <c r="I102" s="629"/>
      <c r="J102" s="629"/>
      <c r="K102" s="629"/>
      <c r="L102" s="365"/>
    </row>
    <row r="103" spans="2:12" ht="4.5" customHeight="1">
      <c r="B103" s="364"/>
      <c r="C103" s="364"/>
      <c r="D103" s="365"/>
      <c r="E103" s="365"/>
      <c r="F103" s="365"/>
      <c r="G103" s="366"/>
      <c r="H103" s="366"/>
      <c r="I103" s="365"/>
      <c r="J103" s="367"/>
      <c r="K103" s="365"/>
      <c r="L103" s="365"/>
    </row>
    <row r="104" spans="3:11" ht="38.25" customHeight="1">
      <c r="C104" s="89"/>
      <c r="D104" s="598"/>
      <c r="E104" s="599"/>
      <c r="F104" s="599"/>
      <c r="G104" s="600"/>
      <c r="H104" s="600"/>
      <c r="I104" s="600"/>
      <c r="J104" s="600"/>
      <c r="K104" s="601"/>
    </row>
    <row r="105" spans="3:11" ht="38.25" customHeight="1">
      <c r="C105" s="89"/>
      <c r="D105" s="594"/>
      <c r="E105" s="595"/>
      <c r="F105" s="595"/>
      <c r="G105" s="596"/>
      <c r="H105" s="596"/>
      <c r="I105" s="596"/>
      <c r="J105" s="596"/>
      <c r="K105" s="597"/>
    </row>
    <row r="106" spans="3:11" ht="38.25" customHeight="1">
      <c r="C106" s="89"/>
      <c r="D106" s="590"/>
      <c r="E106" s="591"/>
      <c r="F106" s="591"/>
      <c r="G106" s="592"/>
      <c r="H106" s="592"/>
      <c r="I106" s="592"/>
      <c r="J106" s="592"/>
      <c r="K106" s="593"/>
    </row>
    <row r="107" ht="4.5" customHeight="1"/>
    <row r="108" spans="4:11" ht="38.25" customHeight="1">
      <c r="D108" s="624" t="str">
        <f>Translations!$B$140</f>
        <v>Należy zwrócić uwagę na fakt, że administrujące państwo członkowskie może zażądać dodatkowych informacji o adresach kontaktowych i strukturze przedsiębiorstwa (zob. arkusz „Dalsze informacje dotyczące poszczególnych państw członkowskich”).</v>
      </c>
      <c r="E108" s="625"/>
      <c r="F108" s="625"/>
      <c r="G108" s="625"/>
      <c r="H108" s="625"/>
      <c r="I108" s="625"/>
      <c r="J108" s="625"/>
      <c r="K108" s="625"/>
    </row>
    <row r="110" spans="3:11" ht="25.5" customHeight="1">
      <c r="C110" s="88" t="s">
        <v>1174</v>
      </c>
      <c r="D110" s="585" t="str">
        <f>Translations!$B$908</f>
        <v>Opis działań operatora statku powietrznego, objętych załącznikiem I do dyrektywy EU ETS i mechanizmem CORSIA</v>
      </c>
      <c r="E110" s="606"/>
      <c r="F110" s="606"/>
      <c r="G110" s="606"/>
      <c r="H110" s="606"/>
      <c r="I110" s="606"/>
      <c r="J110" s="606"/>
      <c r="K110" s="606"/>
    </row>
    <row r="111" spans="2:11" ht="26.25">
      <c r="B111" s="54" t="str">
        <f>Translations!$B$102</f>
        <v>
</v>
      </c>
      <c r="C111" s="88"/>
      <c r="D111" s="604" t="str">
        <f>Translations!$B$142</f>
        <v>Operator określa, czy należy do komercyjnych czy niekomercyjnych przewoźników lotniczych, czy obsługuje loty regularne, nieregularne, czy oba te rodzaje lotów oraz czy zakres jego działalności obejmuje jedynie kraje EOG, czy również kraje spoza EOG.</v>
      </c>
      <c r="E111" s="605"/>
      <c r="F111" s="605"/>
      <c r="G111" s="605"/>
      <c r="H111" s="605"/>
      <c r="I111" s="605"/>
      <c r="J111" s="605"/>
      <c r="K111" s="605"/>
    </row>
    <row r="112" spans="3:13" ht="12.75" customHeight="1">
      <c r="C112" s="88"/>
      <c r="D112" s="101"/>
      <c r="E112" s="101"/>
      <c r="F112" s="101"/>
      <c r="G112" s="103" t="str">
        <f>Translations!$B$143</f>
        <v>Status operatora</v>
      </c>
      <c r="H112" s="101"/>
      <c r="I112" s="578" t="s">
        <v>1416</v>
      </c>
      <c r="J112" s="579"/>
      <c r="K112" s="580"/>
      <c r="M112" s="93">
        <f>IF(ISBLANK(I112),"",MATCH(I112,opstatus,0))</f>
        <v>1</v>
      </c>
    </row>
    <row r="113" spans="4:11" ht="12.75" customHeight="1">
      <c r="D113" s="602" t="str">
        <f>Translations!$B$144</f>
        <v>Komercyjni przewoźnicy lotniczy: Do niniejszego planu monitorowania proszę dołączyć jako dowód egzemplarz załącznika I AOC operatora.</v>
      </c>
      <c r="E113" s="602"/>
      <c r="F113" s="602"/>
      <c r="G113" s="602"/>
      <c r="H113" s="602"/>
      <c r="I113" s="602"/>
      <c r="J113" s="602"/>
      <c r="K113" s="602"/>
    </row>
    <row r="114" spans="3:11" ht="12.75" customHeight="1">
      <c r="C114" s="88"/>
      <c r="D114" s="101"/>
      <c r="E114" s="101"/>
      <c r="F114" s="101"/>
      <c r="G114" s="103" t="str">
        <f>Translations!$B$145</f>
        <v>Regularność lotów</v>
      </c>
      <c r="H114" s="101"/>
      <c r="I114" s="578" t="s">
        <v>1416</v>
      </c>
      <c r="J114" s="579"/>
      <c r="K114" s="580"/>
    </row>
    <row r="115" spans="3:11" ht="12.75" customHeight="1">
      <c r="C115" s="88"/>
      <c r="D115" s="101"/>
      <c r="E115" s="101"/>
      <c r="F115" s="101"/>
      <c r="G115" s="103" t="str">
        <f>Translations!$B$146</f>
        <v>Zakres działalności</v>
      </c>
      <c r="H115" s="101"/>
      <c r="I115" s="578" t="s">
        <v>1416</v>
      </c>
      <c r="J115" s="579"/>
      <c r="K115" s="580"/>
    </row>
    <row r="116" spans="3:11" ht="18.75" customHeight="1">
      <c r="C116" s="88" t="s">
        <v>1175</v>
      </c>
      <c r="D116" s="603" t="str">
        <f>Translations!$B$147</f>
        <v>W razie potrzeby proszę przedstawić bardziej szczegółowy opis działań.</v>
      </c>
      <c r="E116" s="603"/>
      <c r="F116" s="603"/>
      <c r="G116" s="603"/>
      <c r="H116" s="603"/>
      <c r="I116" s="603"/>
      <c r="J116" s="603"/>
      <c r="K116" s="603"/>
    </row>
    <row r="117" spans="3:11" ht="38.25" customHeight="1">
      <c r="C117" s="89"/>
      <c r="D117" s="598"/>
      <c r="E117" s="599"/>
      <c r="F117" s="599"/>
      <c r="G117" s="600"/>
      <c r="H117" s="600"/>
      <c r="I117" s="600"/>
      <c r="J117" s="600"/>
      <c r="K117" s="601"/>
    </row>
    <row r="118" spans="3:11" ht="38.25" customHeight="1">
      <c r="C118" s="89"/>
      <c r="D118" s="594"/>
      <c r="E118" s="595"/>
      <c r="F118" s="595"/>
      <c r="G118" s="596"/>
      <c r="H118" s="596"/>
      <c r="I118" s="596"/>
      <c r="J118" s="596"/>
      <c r="K118" s="597"/>
    </row>
    <row r="119" spans="3:11" ht="38.25" customHeight="1">
      <c r="C119" s="89"/>
      <c r="D119" s="590"/>
      <c r="E119" s="591"/>
      <c r="F119" s="591"/>
      <c r="G119" s="592"/>
      <c r="H119" s="592"/>
      <c r="I119" s="592"/>
      <c r="J119" s="592"/>
      <c r="K119" s="593"/>
    </row>
    <row r="120" spans="3:10" ht="12.75">
      <c r="C120" s="105"/>
      <c r="G120" s="104"/>
      <c r="H120" s="104"/>
      <c r="J120" s="106"/>
    </row>
    <row r="121" spans="3:11" ht="15">
      <c r="C121" s="108">
        <v>3</v>
      </c>
      <c r="D121" s="623" t="str">
        <f>Translations!$B$148</f>
        <v> Dane teleadresowe i adres do doręczeń</v>
      </c>
      <c r="E121" s="623"/>
      <c r="F121" s="623"/>
      <c r="G121" s="623"/>
      <c r="H121" s="623"/>
      <c r="I121" s="623"/>
      <c r="J121" s="623"/>
      <c r="K121" s="623"/>
    </row>
    <row r="122" spans="3:11" ht="12.75">
      <c r="C122" s="110"/>
      <c r="D122" s="110"/>
      <c r="E122" s="110"/>
      <c r="F122" s="110"/>
      <c r="G122" s="110"/>
      <c r="H122" s="110"/>
      <c r="I122" s="110"/>
      <c r="J122" s="110"/>
      <c r="K122" s="110"/>
    </row>
    <row r="123" spans="3:11" ht="12.75">
      <c r="C123" s="88" t="s">
        <v>256</v>
      </c>
      <c r="D123" s="622" t="str">
        <f>Translations!$B$149</f>
        <v>Proszę podać osobę, z którą można będzie się kontaktować w sprawie niniejszego planu monitorowania.</v>
      </c>
      <c r="E123" s="622"/>
      <c r="F123" s="622"/>
      <c r="G123" s="622"/>
      <c r="H123" s="622"/>
      <c r="I123" s="622"/>
      <c r="J123" s="622"/>
      <c r="K123" s="622"/>
    </row>
    <row r="124" spans="3:11" ht="30.75" customHeight="1">
      <c r="C124" s="89"/>
      <c r="D124" s="605" t="str">
        <f>Translations!$B$150</f>
        <v>Wyznaczenie osoby, z którą można się bezpośrednio kontaktować w sprawie wszelkich pytań dotyczących niniejszego planu monitorowania, będzie znacznym ułatwieniem. Wskazana osoba powinna mieć uprawnienia do działania w imieniu operatora. Może to być przedstawiciel działający w imieniu operatora statku powietrznego.</v>
      </c>
      <c r="E124" s="605"/>
      <c r="F124" s="605"/>
      <c r="G124" s="605"/>
      <c r="H124" s="605"/>
      <c r="I124" s="605"/>
      <c r="J124" s="605"/>
      <c r="K124" s="605"/>
    </row>
    <row r="125" spans="3:11" ht="12.75">
      <c r="C125" s="107"/>
      <c r="D125" s="1"/>
      <c r="E125" s="1"/>
      <c r="F125" s="1"/>
      <c r="G125" s="1"/>
      <c r="H125" s="1"/>
      <c r="I125" s="1"/>
      <c r="J125" s="1"/>
      <c r="K125" s="1"/>
    </row>
    <row r="126" spans="3:11" ht="12.75">
      <c r="C126" s="89"/>
      <c r="E126" s="89"/>
      <c r="G126" s="88" t="str">
        <f>Translations!$B$151</f>
        <v>Tytuł:</v>
      </c>
      <c r="I126" s="608" t="s">
        <v>1416</v>
      </c>
      <c r="J126" s="579"/>
      <c r="K126" s="580"/>
    </row>
    <row r="127" spans="3:11" ht="12.75">
      <c r="C127" s="89"/>
      <c r="E127" s="89"/>
      <c r="G127" s="88" t="str">
        <f>Translations!$B$152</f>
        <v>Imię:</v>
      </c>
      <c r="I127" s="578"/>
      <c r="J127" s="579"/>
      <c r="K127" s="580"/>
    </row>
    <row r="128" spans="3:11" ht="12.75">
      <c r="C128" s="89"/>
      <c r="E128" s="89"/>
      <c r="G128" s="88" t="str">
        <f>Translations!$B$153</f>
        <v>Nazwisko:</v>
      </c>
      <c r="I128" s="578"/>
      <c r="J128" s="579"/>
      <c r="K128" s="580"/>
    </row>
    <row r="129" spans="3:11" ht="12.75">
      <c r="C129" s="89"/>
      <c r="E129" s="89"/>
      <c r="F129" s="89"/>
      <c r="G129" s="87" t="str">
        <f>Translations!$B$154</f>
        <v>Nazwa stanowiska:</v>
      </c>
      <c r="I129" s="578"/>
      <c r="J129" s="579"/>
      <c r="K129" s="580"/>
    </row>
    <row r="130" spans="3:8" ht="12.75">
      <c r="C130" s="89"/>
      <c r="E130" s="89"/>
      <c r="F130" s="89"/>
      <c r="G130" s="87" t="str">
        <f>Translations!$B$155</f>
        <v>Nazwa organizacji (jeżeli działa w imieniu operatora statku powietrznego):</v>
      </c>
      <c r="H130" s="89"/>
    </row>
    <row r="131" spans="2:11" ht="12.75">
      <c r="B131" s="65"/>
      <c r="C131" s="111"/>
      <c r="E131" s="112"/>
      <c r="F131" s="112"/>
      <c r="G131" s="91"/>
      <c r="H131" s="65"/>
      <c r="I131" s="578"/>
      <c r="J131" s="579"/>
      <c r="K131" s="580"/>
    </row>
    <row r="132" spans="3:11" ht="12.75">
      <c r="C132" s="89"/>
      <c r="E132" s="89"/>
      <c r="F132" s="89"/>
      <c r="G132" s="87" t="str">
        <f>Translations!$B$156</f>
        <v>Numer telefonu:</v>
      </c>
      <c r="I132" s="578"/>
      <c r="J132" s="579"/>
      <c r="K132" s="580"/>
    </row>
    <row r="133" spans="3:11" ht="12.75">
      <c r="C133" s="110"/>
      <c r="E133" s="89"/>
      <c r="F133" s="89"/>
      <c r="G133" s="87" t="str">
        <f>Translations!$B$157</f>
        <v>Adres e-mail:</v>
      </c>
      <c r="I133" s="578"/>
      <c r="J133" s="579"/>
      <c r="K133" s="580"/>
    </row>
    <row r="134" spans="2:11" ht="3.75" customHeight="1">
      <c r="B134" s="65"/>
      <c r="C134" s="111"/>
      <c r="D134" s="91"/>
      <c r="E134" s="112"/>
      <c r="F134" s="112"/>
      <c r="G134" s="65"/>
      <c r="H134" s="65"/>
      <c r="I134" s="113"/>
      <c r="J134" s="113"/>
      <c r="K134" s="113"/>
    </row>
    <row r="135" spans="4:11" ht="18.75" customHeight="1">
      <c r="D135" s="609" t="str">
        <f>Translations!$B$158</f>
        <v>&lt;&lt;&lt;Jeżeli w pkt 2(c) wybrany został plan monitorowania tonokilometrów, należy kliknąć tutaj, aby przejść do pkt 4 &gt;&gt;&gt;</v>
      </c>
      <c r="E135" s="609"/>
      <c r="F135" s="609"/>
      <c r="G135" s="609"/>
      <c r="H135" s="610"/>
      <c r="I135" s="610"/>
      <c r="J135" s="610"/>
      <c r="K135" s="610"/>
    </row>
    <row r="136" spans="2:11" ht="3.75" customHeight="1">
      <c r="B136" s="65"/>
      <c r="C136" s="111"/>
      <c r="D136" s="91"/>
      <c r="E136" s="112"/>
      <c r="F136" s="112"/>
      <c r="G136" s="65"/>
      <c r="H136" s="65"/>
      <c r="I136" s="113"/>
      <c r="J136" s="113"/>
      <c r="K136" s="113"/>
    </row>
    <row r="137" spans="2:4" ht="12.75">
      <c r="B137" s="65"/>
      <c r="C137" s="87" t="s">
        <v>259</v>
      </c>
      <c r="D137" s="87" t="str">
        <f>Translations!$B$159</f>
        <v>Proszę wprowadzić adres do odbioru korespondencji</v>
      </c>
    </row>
    <row r="138" spans="2:11" ht="30" customHeight="1">
      <c r="B138" s="114" t="str">
        <f>Translations!$B$160</f>
        <v>
</v>
      </c>
      <c r="C138" s="115"/>
      <c r="D138" s="611" t="str">
        <f>Translations!$B$161</f>
        <v>Należy podać adres korespondencyjny do odbioru korespondencji lub innych dokumentów na mocy unijnego systemu handlu uprawnieniami do emisji gazów cieplarnianych lub w związku z nim. W stosownych przypadkach proszę podać adres poczty elektronicznej oraz adres pocztowy w administrującym państwie członkowskim.</v>
      </c>
      <c r="E138" s="611"/>
      <c r="F138" s="611"/>
      <c r="G138" s="611"/>
      <c r="H138" s="611"/>
      <c r="I138" s="611"/>
      <c r="J138" s="611"/>
      <c r="K138" s="611"/>
    </row>
    <row r="139" spans="2:11" ht="12.75">
      <c r="B139" s="65"/>
      <c r="C139" s="116"/>
      <c r="G139" s="87" t="str">
        <f>Translations!$B$151</f>
        <v>Tytuł:</v>
      </c>
      <c r="H139" s="117"/>
      <c r="I139" s="578" t="s">
        <v>1416</v>
      </c>
      <c r="J139" s="579"/>
      <c r="K139" s="580"/>
    </row>
    <row r="140" spans="2:11" ht="12.75">
      <c r="B140" s="65"/>
      <c r="C140" s="116"/>
      <c r="D140" s="87"/>
      <c r="E140" s="89"/>
      <c r="G140" s="87" t="str">
        <f>Translations!$B$152</f>
        <v>Imię:</v>
      </c>
      <c r="H140" s="117"/>
      <c r="I140" s="578"/>
      <c r="J140" s="579"/>
      <c r="K140" s="580"/>
    </row>
    <row r="141" spans="2:11" ht="12.75">
      <c r="B141" s="65"/>
      <c r="C141" s="116"/>
      <c r="D141" s="87"/>
      <c r="E141" s="89"/>
      <c r="G141" s="87" t="str">
        <f>Translations!$B$153</f>
        <v>Nazwisko:</v>
      </c>
      <c r="H141" s="117"/>
      <c r="I141" s="578"/>
      <c r="J141" s="579"/>
      <c r="K141" s="580"/>
    </row>
    <row r="142" spans="2:11" ht="12.75">
      <c r="B142" s="65"/>
      <c r="C142" s="118"/>
      <c r="E142" s="89"/>
      <c r="G142" s="87" t="str">
        <f>Translations!$B$157</f>
        <v>Adres e-mail:</v>
      </c>
      <c r="H142" s="117"/>
      <c r="I142" s="578"/>
      <c r="J142" s="579"/>
      <c r="K142" s="580"/>
    </row>
    <row r="143" spans="3:11" ht="12.75">
      <c r="C143" s="89"/>
      <c r="E143" s="89"/>
      <c r="F143" s="89"/>
      <c r="G143" s="87" t="str">
        <f>Translations!$B$156</f>
        <v>Numer telefonu:</v>
      </c>
      <c r="I143" s="578"/>
      <c r="J143" s="579"/>
      <c r="K143" s="580"/>
    </row>
    <row r="144" spans="2:11" ht="12.75">
      <c r="B144" s="65"/>
      <c r="C144" s="116"/>
      <c r="G144" s="119" t="str">
        <f>Translations!$B$162</f>
        <v>Adres, wiersz 1:</v>
      </c>
      <c r="H144" s="119"/>
      <c r="I144" s="578"/>
      <c r="J144" s="579"/>
      <c r="K144" s="580"/>
    </row>
    <row r="145" spans="2:11" ht="12.75">
      <c r="B145" s="65"/>
      <c r="C145" s="120"/>
      <c r="G145" s="119" t="str">
        <f>Translations!$B$163</f>
        <v>Adres, wiersz 2:</v>
      </c>
      <c r="H145" s="119"/>
      <c r="I145" s="578"/>
      <c r="J145" s="579"/>
      <c r="K145" s="580"/>
    </row>
    <row r="146" spans="2:11" ht="12.75">
      <c r="B146" s="65"/>
      <c r="C146" s="120"/>
      <c r="G146" s="119" t="str">
        <f>Translations!$B$164</f>
        <v>Miejscowość:</v>
      </c>
      <c r="H146" s="119"/>
      <c r="I146" s="578"/>
      <c r="J146" s="579"/>
      <c r="K146" s="580"/>
    </row>
    <row r="147" spans="2:11" ht="12.75">
      <c r="B147" s="65"/>
      <c r="C147" s="120"/>
      <c r="G147" s="119" t="str">
        <f>Translations!$B$165</f>
        <v>Województwo:</v>
      </c>
      <c r="H147" s="119"/>
      <c r="I147" s="578"/>
      <c r="J147" s="579"/>
      <c r="K147" s="580"/>
    </row>
    <row r="148" spans="2:11" ht="12.75">
      <c r="B148" s="65"/>
      <c r="C148" s="120"/>
      <c r="G148" s="119" t="str">
        <f>Translations!$B$166</f>
        <v>Kod pocztowy:</v>
      </c>
      <c r="H148" s="119"/>
      <c r="I148" s="578"/>
      <c r="J148" s="579"/>
      <c r="K148" s="580"/>
    </row>
    <row r="149" spans="2:11" ht="12.75">
      <c r="B149" s="65"/>
      <c r="C149" s="120"/>
      <c r="G149" s="119" t="str">
        <f>Translations!$B$167</f>
        <v>Kraj:</v>
      </c>
      <c r="H149" s="119"/>
      <c r="I149" s="578" t="s">
        <v>1416</v>
      </c>
      <c r="J149" s="579"/>
      <c r="K149" s="580"/>
    </row>
    <row r="150" spans="2:11" ht="12.75">
      <c r="B150" s="65"/>
      <c r="C150" s="120"/>
      <c r="D150" s="87"/>
      <c r="E150" s="89"/>
      <c r="F150" s="89"/>
      <c r="G150" s="121"/>
      <c r="H150" s="121"/>
      <c r="I150" s="113"/>
      <c r="J150" s="113"/>
      <c r="K150" s="113"/>
    </row>
    <row r="151" spans="2:12" ht="4.5" customHeight="1">
      <c r="B151" s="364"/>
      <c r="C151" s="364"/>
      <c r="D151" s="365"/>
      <c r="E151" s="365"/>
      <c r="F151" s="365"/>
      <c r="G151" s="366"/>
      <c r="H151" s="366"/>
      <c r="I151" s="365"/>
      <c r="J151" s="367"/>
      <c r="K151" s="365"/>
      <c r="L151" s="365"/>
    </row>
    <row r="152" spans="2:12" ht="12.75">
      <c r="B152" s="365"/>
      <c r="C152" s="88" t="s">
        <v>297</v>
      </c>
      <c r="D152" s="88" t="str">
        <f>Translations!$B$909</f>
        <v>Przedstawiciel prawny operatora statku powietrznego</v>
      </c>
      <c r="L152" s="365"/>
    </row>
    <row r="153" spans="2:12" ht="25.5" customHeight="1">
      <c r="B153" s="372" t="str">
        <f>Translations!$B$160</f>
        <v>
</v>
      </c>
      <c r="C153" s="115"/>
      <c r="D153" s="604" t="str">
        <f>Translations!$B$910</f>
        <v>W stosownym przypadku, proszę podać dane kontaktowe przedstawiciela, który jest odpowiedzialny prawnie za operatora statku powietrznego w zakresie realizacji wymogów w ramach systemu EU ETS lub mechanizmu CORSIA.</v>
      </c>
      <c r="E153" s="605"/>
      <c r="F153" s="605"/>
      <c r="G153" s="605"/>
      <c r="H153" s="605"/>
      <c r="I153" s="605"/>
      <c r="J153" s="605"/>
      <c r="K153" s="605"/>
      <c r="L153" s="365"/>
    </row>
    <row r="154" spans="2:12" ht="12.75">
      <c r="B154" s="365"/>
      <c r="C154" s="116"/>
      <c r="G154" s="87" t="str">
        <f>Translations!$B$151</f>
        <v>Tytuł:</v>
      </c>
      <c r="H154" s="117"/>
      <c r="I154" s="608" t="s">
        <v>1416</v>
      </c>
      <c r="J154" s="579"/>
      <c r="K154" s="580"/>
      <c r="L154" s="365"/>
    </row>
    <row r="155" spans="2:12" ht="12.75">
      <c r="B155" s="365"/>
      <c r="C155" s="116"/>
      <c r="D155" s="87"/>
      <c r="E155" s="89"/>
      <c r="G155" s="87" t="str">
        <f>Translations!$B$152</f>
        <v>Imię:</v>
      </c>
      <c r="H155" s="117"/>
      <c r="I155" s="578"/>
      <c r="J155" s="579"/>
      <c r="K155" s="580"/>
      <c r="L155" s="365"/>
    </row>
    <row r="156" spans="2:12" ht="12.75">
      <c r="B156" s="365"/>
      <c r="C156" s="116"/>
      <c r="D156" s="87"/>
      <c r="E156" s="89"/>
      <c r="G156" s="87" t="str">
        <f>Translations!$B$153</f>
        <v>Nazwisko:</v>
      </c>
      <c r="H156" s="117"/>
      <c r="I156" s="578"/>
      <c r="J156" s="579"/>
      <c r="K156" s="580"/>
      <c r="L156" s="365"/>
    </row>
    <row r="157" spans="2:12" ht="12.75">
      <c r="B157" s="365"/>
      <c r="C157" s="118"/>
      <c r="E157" s="89"/>
      <c r="G157" s="87" t="str">
        <f>Translations!$B$157</f>
        <v>Adres e-mail:</v>
      </c>
      <c r="H157" s="117"/>
      <c r="I157" s="578"/>
      <c r="J157" s="579"/>
      <c r="K157" s="580"/>
      <c r="L157" s="365"/>
    </row>
    <row r="158" spans="2:12" ht="12.75">
      <c r="B158" s="365"/>
      <c r="C158" s="89"/>
      <c r="E158" s="89"/>
      <c r="F158" s="89"/>
      <c r="G158" s="87" t="str">
        <f>Translations!$B$156</f>
        <v>Numer telefonu:</v>
      </c>
      <c r="I158" s="578"/>
      <c r="J158" s="579"/>
      <c r="K158" s="580"/>
      <c r="L158" s="365"/>
    </row>
    <row r="159" spans="2:12" ht="12.75">
      <c r="B159" s="365"/>
      <c r="C159" s="116"/>
      <c r="G159" s="119" t="str">
        <f>Translations!$B$162</f>
        <v>Adres, wiersz 1:</v>
      </c>
      <c r="H159" s="119"/>
      <c r="I159" s="578"/>
      <c r="J159" s="579"/>
      <c r="K159" s="580"/>
      <c r="L159" s="365"/>
    </row>
    <row r="160" spans="2:12" ht="12.75">
      <c r="B160" s="365"/>
      <c r="C160" s="120"/>
      <c r="G160" s="119" t="str">
        <f>Translations!$B$163</f>
        <v>Adres, wiersz 2:</v>
      </c>
      <c r="H160" s="119"/>
      <c r="I160" s="578"/>
      <c r="J160" s="579"/>
      <c r="K160" s="580"/>
      <c r="L160" s="365"/>
    </row>
    <row r="161" spans="2:12" ht="12.75">
      <c r="B161" s="365"/>
      <c r="C161" s="120"/>
      <c r="G161" s="119" t="str">
        <f>Translations!$B$164</f>
        <v>Miejscowość:</v>
      </c>
      <c r="H161" s="119"/>
      <c r="I161" s="578"/>
      <c r="J161" s="579"/>
      <c r="K161" s="580"/>
      <c r="L161" s="365"/>
    </row>
    <row r="162" spans="2:12" ht="12.75">
      <c r="B162" s="365"/>
      <c r="C162" s="120"/>
      <c r="G162" s="119" t="str">
        <f>Translations!$B$165</f>
        <v>Województwo:</v>
      </c>
      <c r="H162" s="119"/>
      <c r="I162" s="578"/>
      <c r="J162" s="579"/>
      <c r="K162" s="580"/>
      <c r="L162" s="365"/>
    </row>
    <row r="163" spans="2:12" ht="12.75">
      <c r="B163" s="365"/>
      <c r="C163" s="120"/>
      <c r="G163" s="119" t="str">
        <f>Translations!$B$166</f>
        <v>Kod pocztowy:</v>
      </c>
      <c r="H163" s="119"/>
      <c r="I163" s="578"/>
      <c r="J163" s="579"/>
      <c r="K163" s="580"/>
      <c r="L163" s="365"/>
    </row>
    <row r="164" spans="2:12" ht="12.75">
      <c r="B164" s="365"/>
      <c r="C164" s="120"/>
      <c r="G164" s="119" t="str">
        <f>Translations!$B$167</f>
        <v>Kraj:</v>
      </c>
      <c r="H164" s="119"/>
      <c r="I164" s="578" t="s">
        <v>1416</v>
      </c>
      <c r="J164" s="579"/>
      <c r="K164" s="580"/>
      <c r="L164" s="365"/>
    </row>
    <row r="165" spans="2:12" ht="4.5" customHeight="1">
      <c r="B165" s="364"/>
      <c r="C165" s="364"/>
      <c r="D165" s="365"/>
      <c r="E165" s="365"/>
      <c r="F165" s="365"/>
      <c r="G165" s="366"/>
      <c r="H165" s="366"/>
      <c r="I165" s="365"/>
      <c r="J165" s="367"/>
      <c r="K165" s="365"/>
      <c r="L165" s="365"/>
    </row>
    <row r="166" spans="2:11" ht="12.75">
      <c r="B166" s="65"/>
      <c r="C166" s="120"/>
      <c r="D166" s="87"/>
      <c r="E166" s="89"/>
      <c r="F166" s="89"/>
      <c r="G166" s="121"/>
      <c r="H166" s="121"/>
      <c r="I166" s="113"/>
      <c r="J166" s="113"/>
      <c r="K166" s="113"/>
    </row>
    <row r="167" spans="4:8" ht="12.75">
      <c r="D167" s="607" t="str">
        <f>Translations!$B$168</f>
        <v>&lt;&lt;&lt; Proszę kliknąć tutaj, aby przejść do kolejnego punktu &gt;&gt;&gt;</v>
      </c>
      <c r="E167" s="607"/>
      <c r="F167" s="607"/>
      <c r="G167" s="607"/>
      <c r="H167" s="607"/>
    </row>
  </sheetData>
  <sheetProtection sheet="1" objects="1" scenarios="1" formatCells="0" formatColumns="0" formatRows="0"/>
  <mergeCells count="124">
    <mergeCell ref="D7:H7"/>
    <mergeCell ref="I70:K70"/>
    <mergeCell ref="D70:H70"/>
    <mergeCell ref="D68:J68"/>
    <mergeCell ref="D72:K72"/>
    <mergeCell ref="D74:I74"/>
    <mergeCell ref="D29:K29"/>
    <mergeCell ref="D41:K41"/>
    <mergeCell ref="D42:K42"/>
    <mergeCell ref="D66:J66"/>
    <mergeCell ref="D52:K52"/>
    <mergeCell ref="D101:K101"/>
    <mergeCell ref="I163:K163"/>
    <mergeCell ref="D99:K99"/>
    <mergeCell ref="D100:K100"/>
    <mergeCell ref="D102:K102"/>
    <mergeCell ref="D153:K153"/>
    <mergeCell ref="I154:K154"/>
    <mergeCell ref="I155:K155"/>
    <mergeCell ref="I156:K156"/>
    <mergeCell ref="I157:K157"/>
    <mergeCell ref="I158:K158"/>
    <mergeCell ref="I159:K159"/>
    <mergeCell ref="I160:K160"/>
    <mergeCell ref="I161:K161"/>
    <mergeCell ref="I162:K162"/>
    <mergeCell ref="D49:H49"/>
    <mergeCell ref="I49:K49"/>
    <mergeCell ref="I14:K14"/>
    <mergeCell ref="D14:H14"/>
    <mergeCell ref="I26:K26"/>
    <mergeCell ref="D16:H16"/>
    <mergeCell ref="D20:K20"/>
    <mergeCell ref="D21:K21"/>
    <mergeCell ref="D25:K25"/>
    <mergeCell ref="D26:H27"/>
    <mergeCell ref="D123:K123"/>
    <mergeCell ref="D121:K121"/>
    <mergeCell ref="D104:K104"/>
    <mergeCell ref="D108:K108"/>
    <mergeCell ref="D15:K15"/>
    <mergeCell ref="D17:K17"/>
    <mergeCell ref="I89:K89"/>
    <mergeCell ref="I80:K80"/>
    <mergeCell ref="D97:K97"/>
    <mergeCell ref="D96:K96"/>
    <mergeCell ref="C3:K3"/>
    <mergeCell ref="I23:K23"/>
    <mergeCell ref="I7:K7"/>
    <mergeCell ref="D10:K10"/>
    <mergeCell ref="I12:K12"/>
    <mergeCell ref="D8:K8"/>
    <mergeCell ref="I18:K18"/>
    <mergeCell ref="I16:K16"/>
    <mergeCell ref="D12:H12"/>
    <mergeCell ref="D23:H23"/>
    <mergeCell ref="D124:K124"/>
    <mergeCell ref="I145:K145"/>
    <mergeCell ref="I126:K126"/>
    <mergeCell ref="I144:K144"/>
    <mergeCell ref="I131:K131"/>
    <mergeCell ref="D135:K135"/>
    <mergeCell ref="I132:K132"/>
    <mergeCell ref="I143:K143"/>
    <mergeCell ref="I133:K133"/>
    <mergeCell ref="D138:K138"/>
    <mergeCell ref="D167:H167"/>
    <mergeCell ref="I139:K139"/>
    <mergeCell ref="I140:K140"/>
    <mergeCell ref="I127:K127"/>
    <mergeCell ref="I128:K128"/>
    <mergeCell ref="I141:K141"/>
    <mergeCell ref="I149:K149"/>
    <mergeCell ref="I142:K142"/>
    <mergeCell ref="I146:K146"/>
    <mergeCell ref="I164:K164"/>
    <mergeCell ref="I94:K94"/>
    <mergeCell ref="I83:K83"/>
    <mergeCell ref="I84:K84"/>
    <mergeCell ref="I148:K148"/>
    <mergeCell ref="I114:K114"/>
    <mergeCell ref="D116:K116"/>
    <mergeCell ref="D111:K111"/>
    <mergeCell ref="D110:K110"/>
    <mergeCell ref="I129:K129"/>
    <mergeCell ref="I147:K147"/>
    <mergeCell ref="D119:K119"/>
    <mergeCell ref="D105:K105"/>
    <mergeCell ref="D106:K106"/>
    <mergeCell ref="D117:K117"/>
    <mergeCell ref="D118:K118"/>
    <mergeCell ref="I112:K112"/>
    <mergeCell ref="D113:K113"/>
    <mergeCell ref="I115:K115"/>
    <mergeCell ref="D28:K28"/>
    <mergeCell ref="I92:K92"/>
    <mergeCell ref="I93:K93"/>
    <mergeCell ref="D45:H45"/>
    <mergeCell ref="I81:K81"/>
    <mergeCell ref="I85:K85"/>
    <mergeCell ref="I88:K88"/>
    <mergeCell ref="D62:K62"/>
    <mergeCell ref="I90:K90"/>
    <mergeCell ref="I55:K55"/>
    <mergeCell ref="I79:K79"/>
    <mergeCell ref="I53:K53"/>
    <mergeCell ref="I56:K56"/>
    <mergeCell ref="I82:K82"/>
    <mergeCell ref="I91:K91"/>
    <mergeCell ref="D87:K87"/>
    <mergeCell ref="D78:K78"/>
    <mergeCell ref="I54:K54"/>
    <mergeCell ref="D59:K59"/>
    <mergeCell ref="D64:J64"/>
    <mergeCell ref="D50:K50"/>
    <mergeCell ref="D11:K11"/>
    <mergeCell ref="D22:K22"/>
    <mergeCell ref="D61:K61"/>
    <mergeCell ref="D60:K60"/>
    <mergeCell ref="D48:K48"/>
    <mergeCell ref="I47:K47"/>
    <mergeCell ref="D47:H47"/>
    <mergeCell ref="I45:K45"/>
    <mergeCell ref="D44:K44"/>
  </mergeCells>
  <conditionalFormatting sqref="D104:F104 I79:K85 I26:K26 I47:K47 I45:K45 I23:K23 I88:K94 I112:K112 I114:K115 I139:I149 I53:K56">
    <cfRule type="expression" priority="30" dxfId="15" stopIfTrue="1">
      <formula>(CNTR_PrimaryMP=2)</formula>
    </cfRule>
  </conditionalFormatting>
  <conditionalFormatting sqref="D113:K113">
    <cfRule type="expression" priority="33" dxfId="38" stopIfTrue="1">
      <formula>(CNTR_Commercial=3)</formula>
    </cfRule>
    <cfRule type="expression" priority="34" dxfId="105" stopIfTrue="1">
      <formula>(CNTR_Commercial=2)</formula>
    </cfRule>
  </conditionalFormatting>
  <conditionalFormatting sqref="D20:K20 D135:K135">
    <cfRule type="expression" priority="35" dxfId="38" stopIfTrue="1">
      <formula>(CNTR_PrimaryMP=1)</formula>
    </cfRule>
  </conditionalFormatting>
  <conditionalFormatting sqref="D105:F106">
    <cfRule type="expression" priority="27" dxfId="15" stopIfTrue="1">
      <formula>(CNTR_PrimaryMP=2)</formula>
    </cfRule>
  </conditionalFormatting>
  <conditionalFormatting sqref="D117:F117">
    <cfRule type="expression" priority="26" dxfId="15" stopIfTrue="1">
      <formula>($M$14=2)</formula>
    </cfRule>
  </conditionalFormatting>
  <conditionalFormatting sqref="D118:F119">
    <cfRule type="expression" priority="25" dxfId="15" stopIfTrue="1">
      <formula>($M$14=2)</formula>
    </cfRule>
  </conditionalFormatting>
  <conditionalFormatting sqref="K64">
    <cfRule type="expression" priority="24" dxfId="15" stopIfTrue="1">
      <formula>(CNTR_PrimaryMP=2)</formula>
    </cfRule>
  </conditionalFormatting>
  <conditionalFormatting sqref="B98:L103">
    <cfRule type="expression" priority="22" dxfId="0" stopIfTrue="1">
      <formula>CONTR_CORSIAapplied=FALSE</formula>
    </cfRule>
  </conditionalFormatting>
  <conditionalFormatting sqref="B151:L165">
    <cfRule type="expression" priority="18" dxfId="0" stopIfTrue="1">
      <formula>CONTR_CORSIAapplied=FALSE</formula>
    </cfRule>
  </conditionalFormatting>
  <conditionalFormatting sqref="C102:K102">
    <cfRule type="expression" priority="20" dxfId="0" stopIfTrue="1">
      <formula>CONTR_CORSIAapplied=FALSE</formula>
    </cfRule>
  </conditionalFormatting>
  <conditionalFormatting sqref="D42">
    <cfRule type="expression" priority="14" dxfId="15" stopIfTrue="1">
      <formula>(CNTR_PrimaryMP=2)</formula>
    </cfRule>
  </conditionalFormatting>
  <conditionalFormatting sqref="E30:J40">
    <cfRule type="expression" priority="12" dxfId="0" stopIfTrue="1">
      <formula>(CNTR_PrimaryMP=2)</formula>
    </cfRule>
  </conditionalFormatting>
  <conditionalFormatting sqref="C101:K101">
    <cfRule type="expression" priority="9" dxfId="0" stopIfTrue="1">
      <formula>CONTR_CORSIAapplied=FALSE</formula>
    </cfRule>
  </conditionalFormatting>
  <conditionalFormatting sqref="I70:K70">
    <cfRule type="expression" priority="4" dxfId="0" stopIfTrue="1">
      <formula>($M70=TRUE)</formula>
    </cfRule>
    <cfRule type="expression" priority="7" dxfId="15" stopIfTrue="1">
      <formula>(CNTR_PrimaryMP=2)</formula>
    </cfRule>
  </conditionalFormatting>
  <conditionalFormatting sqref="K68">
    <cfRule type="expression" priority="5" dxfId="0" stopIfTrue="1">
      <formula>(M68=TRUE)</formula>
    </cfRule>
    <cfRule type="expression" priority="6" dxfId="15" stopIfTrue="1">
      <formula>(CNTR_PrimaryMP=2)</formula>
    </cfRule>
  </conditionalFormatting>
  <conditionalFormatting sqref="K74">
    <cfRule type="expression" priority="3" dxfId="15" stopIfTrue="1">
      <formula>(CNTR_PrimaryMP=2)</formula>
    </cfRule>
  </conditionalFormatting>
  <conditionalFormatting sqref="I49:K49">
    <cfRule type="expression" priority="2" dxfId="15" stopIfTrue="1">
      <formula>(CNTR_PrimaryMP=2)</formula>
    </cfRule>
  </conditionalFormatting>
  <dataValidations count="12">
    <dataValidation type="list" allowBlank="1" showInputMessage="1" showErrorMessage="1" sqref="I149:K149 I93:K93 I84:K84 I164:K164 I70:K70">
      <formula1>worldcountries</formula1>
    </dataValidation>
    <dataValidation type="list" allowBlank="1" showInputMessage="1" showErrorMessage="1" sqref="I139:K139 I126 I154:K154">
      <formula1>Title</formula1>
    </dataValidation>
    <dataValidation type="list" allowBlank="1" showInputMessage="1" showErrorMessage="1" sqref="I112:K112">
      <formula1>opstatus</formula1>
    </dataValidation>
    <dataValidation type="list" allowBlank="1" showInputMessage="1" showErrorMessage="1" sqref="I114:K114">
      <formula1>flighttypes</formula1>
    </dataValidation>
    <dataValidation type="list" allowBlank="1" showInputMessage="1" showErrorMessage="1" sqref="I115:K115">
      <formula1>operationsscope</formula1>
    </dataValidation>
    <dataValidation type="list" allowBlank="1" showInputMessage="1" showErrorMessage="1" sqref="I45:K45">
      <formula1>memberstates</formula1>
    </dataValidation>
    <dataValidation type="list" allowBlank="1" showInputMessage="1" showErrorMessage="1" sqref="I56:K56 I54:K54">
      <formula1>aviationauthorities</formula1>
    </dataValidation>
    <dataValidation type="list" allowBlank="1" showInputMessage="1" showErrorMessage="1" sqref="I26:K26 D42:K42">
      <formula1>notapplicable</formula1>
    </dataValidation>
    <dataValidation type="list" allowBlank="1" showInputMessage="1" showErrorMessage="1" sqref="I47:K47 I49:K49">
      <formula1>CompetentAuthorities</formula1>
    </dataValidation>
    <dataValidation type="list" allowBlank="1" showInputMessage="1" showErrorMessage="1" sqref="I14:K14">
      <formula1>SelectPrimaryInfoSource</formula1>
    </dataValidation>
    <dataValidation type="list" allowBlank="1" showInputMessage="1" showErrorMessage="1" sqref="I16:K16">
      <formula1>NewUpdate</formula1>
    </dataValidation>
    <dataValidation type="list" allowBlank="1" showInputMessage="1" showErrorMessage="1" sqref="K64 K68 K74">
      <formula1>TrueFalseOnly</formula1>
    </dataValidation>
  </dataValidations>
  <hyperlinks>
    <hyperlink ref="D167:H167" location="JUMP_4_operations" display="JUMP_4_operations"/>
    <hyperlink ref="D20:G20" location="'Identification and description'!H74" display="'Identification and description'!H74"/>
    <hyperlink ref="D135:G135" location="'Tonne-kilometres'!A1" display="'Tonne-kilometres'!A1"/>
    <hyperlink ref="D135:K135" location="JUMP_4_operations" display="JUMP_4_operations"/>
    <hyperlink ref="D20:K20" location="JUMP_3_Contact" display="JUMP_3_Contact"/>
  </hyperlinks>
  <printOptions/>
  <pageMargins left="0.7874015748031497" right="0.7874015748031497" top="0.7874015748031497" bottom="0.7874015748031497" header="0.3937007874015748" footer="0.3937007874015748"/>
  <pageSetup fitToHeight="4" horizontalDpi="600" verticalDpi="600" orientation="portrait" paperSize="9" scale="76" r:id="rId1"/>
  <headerFooter alignWithMargins="0">
    <oddHeader>&amp;L&amp;F, &amp;A&amp;R&amp;D, &amp;T</oddHeader>
    <oddFooter>&amp;C&amp;P / &amp;N</oddFooter>
  </headerFooter>
  <rowBreaks count="2" manualBreakCount="2">
    <brk id="57" min="1" max="11" man="1"/>
    <brk id="109" min="1" max="11" man="1"/>
  </rowBreaks>
</worksheet>
</file>

<file path=xl/worksheets/sheet5.xml><?xml version="1.0" encoding="utf-8"?>
<worksheet xmlns="http://schemas.openxmlformats.org/spreadsheetml/2006/main" xmlns:r="http://schemas.openxmlformats.org/officeDocument/2006/relationships">
  <sheetPr>
    <pageSetUpPr fitToPage="1"/>
  </sheetPr>
  <dimension ref="A1:R204"/>
  <sheetViews>
    <sheetView showGridLines="0" view="pageBreakPreview" zoomScale="160" zoomScaleNormal="178" zoomScaleSheetLayoutView="160" zoomScalePageLayoutView="55" workbookViewId="0" topLeftCell="B2">
      <selection activeCell="B2" sqref="B2"/>
    </sheetView>
  </sheetViews>
  <sheetFormatPr defaultColWidth="10.7109375" defaultRowHeight="12.75"/>
  <cols>
    <col min="1" max="1" width="3.28125" style="95" hidden="1" customWidth="1"/>
    <col min="2" max="2" width="3.28125" style="94" customWidth="1"/>
    <col min="3" max="3" width="4.140625" style="94" customWidth="1"/>
    <col min="4" max="9" width="10.7109375" style="94" customWidth="1"/>
    <col min="10" max="14" width="6.7109375" style="94" customWidth="1"/>
    <col min="15" max="15" width="4.7109375" style="71" customWidth="1"/>
    <col min="16" max="16" width="10.7109375" style="95" hidden="1" customWidth="1"/>
    <col min="17" max="17" width="4.7109375" style="94" customWidth="1"/>
    <col min="18" max="16384" width="10.7109375" style="94" customWidth="1"/>
  </cols>
  <sheetData>
    <row r="1" spans="1:16" s="95" customFormat="1" ht="12.75" hidden="1">
      <c r="A1" s="357" t="s">
        <v>1007</v>
      </c>
      <c r="P1" s="95" t="s">
        <v>1007</v>
      </c>
    </row>
    <row r="2" ht="12.75"/>
    <row r="3" spans="3:16" ht="18" customHeight="1">
      <c r="C3" s="697" t="str">
        <f>Translations!$B$169</f>
        <v>ŹRÓDŁA EMISJI i CHARAKTERYSTYKA FLOTY</v>
      </c>
      <c r="D3" s="697"/>
      <c r="E3" s="697"/>
      <c r="F3" s="697"/>
      <c r="G3" s="484"/>
      <c r="H3" s="484"/>
      <c r="I3" s="484"/>
      <c r="J3" s="4"/>
      <c r="K3" s="4"/>
      <c r="L3" s="4"/>
      <c r="M3" s="4"/>
      <c r="N3" s="4"/>
      <c r="P3" s="124" t="s">
        <v>208</v>
      </c>
    </row>
    <row r="4" spans="3:14" ht="18" customHeight="1">
      <c r="C4" s="2"/>
      <c r="D4" s="2"/>
      <c r="E4" s="2"/>
      <c r="F4" s="2"/>
      <c r="G4" s="2"/>
      <c r="H4" s="2"/>
      <c r="I4" s="2"/>
      <c r="J4" s="2"/>
      <c r="K4" s="2"/>
      <c r="L4" s="2"/>
      <c r="M4" s="2"/>
      <c r="N4" s="2"/>
    </row>
    <row r="5" spans="3:15" ht="15.75">
      <c r="C5" s="109">
        <v>4</v>
      </c>
      <c r="D5" s="109" t="str">
        <f>Translations!$B$170</f>
        <v>Działalność operatora</v>
      </c>
      <c r="E5" s="109"/>
      <c r="F5" s="109"/>
      <c r="G5" s="109"/>
      <c r="H5" s="109"/>
      <c r="I5" s="109"/>
      <c r="J5" s="109"/>
      <c r="K5" s="109"/>
      <c r="L5" s="109"/>
      <c r="M5" s="109"/>
      <c r="N5" s="109"/>
      <c r="O5" s="125"/>
    </row>
    <row r="6" spans="1:16" s="127" customFormat="1" ht="15.75">
      <c r="A6" s="355"/>
      <c r="B6" s="112"/>
      <c r="C6" s="126"/>
      <c r="D6" s="126"/>
      <c r="E6" s="126"/>
      <c r="F6" s="126"/>
      <c r="G6" s="126"/>
      <c r="H6" s="126"/>
      <c r="N6" s="126"/>
      <c r="O6" s="126"/>
      <c r="P6" s="95"/>
    </row>
    <row r="7" spans="1:16" s="127" customFormat="1" ht="15.75">
      <c r="A7" s="355"/>
      <c r="C7" s="126"/>
      <c r="D7" s="126" t="str">
        <f>Translations!$B$171</f>
        <v>W pkt 2(c) wybrano:</v>
      </c>
      <c r="E7" s="126"/>
      <c r="H7" s="683" t="str">
        <f>IF(ISBLANK('Identyfikacja operatora'!$I$14),"---",'Identyfikacja operatora'!$I$14)</f>
        <v>---</v>
      </c>
      <c r="I7" s="684"/>
      <c r="J7" s="685"/>
      <c r="K7" s="685"/>
      <c r="L7" s="685"/>
      <c r="M7" s="686"/>
      <c r="N7" s="687"/>
      <c r="O7" s="126"/>
      <c r="P7" s="128"/>
    </row>
    <row r="8" spans="1:16" s="127" customFormat="1" ht="15.75">
      <c r="A8" s="355"/>
      <c r="C8" s="126"/>
      <c r="D8" s="129"/>
      <c r="E8" s="129"/>
      <c r="F8" s="129"/>
      <c r="G8" s="129"/>
      <c r="H8" s="129"/>
      <c r="I8" s="129"/>
      <c r="J8" s="129"/>
      <c r="K8" s="129"/>
      <c r="L8" s="129"/>
      <c r="M8" s="129"/>
      <c r="N8" s="129"/>
      <c r="O8" s="126"/>
      <c r="P8" s="130"/>
    </row>
    <row r="9" spans="1:16" s="71" customFormat="1" ht="25.5" customHeight="1">
      <c r="A9" s="95"/>
      <c r="B9" s="16"/>
      <c r="C9" s="88" t="s">
        <v>256</v>
      </c>
      <c r="D9" s="606" t="str">
        <f>Translations!$B$172</f>
        <v>Proszę przedstawić wykaz typów statków powietrznych eksploatowanych w czasie składania niniejszego planu monitorowania.</v>
      </c>
      <c r="E9" s="606"/>
      <c r="F9" s="606"/>
      <c r="G9" s="606"/>
      <c r="H9" s="606"/>
      <c r="I9" s="606"/>
      <c r="J9" s="576"/>
      <c r="K9" s="576"/>
      <c r="L9" s="576"/>
      <c r="M9" s="576"/>
      <c r="N9" s="576"/>
      <c r="O9" s="125"/>
      <c r="P9" s="128"/>
    </row>
    <row r="10" spans="1:16" s="71" customFormat="1" ht="42" customHeight="1">
      <c r="A10" s="95"/>
      <c r="B10" s="54"/>
      <c r="C10" s="88"/>
      <c r="D10" s="662" t="str">
        <f>Translations!$B$911</f>
        <v>Wykaz powinien zawierać wszystkie typy statków powietrznych (według oznacznika typu statku powietrznego ICAO – DOC8643) eksploatowanych przez operatora w czasie składania niniejszego planu monitorowania oraz liczbę statków powietrznych według typów, łącznie ze statkami posiadanymi, a także dzierżawionymi. Operator jest zobowiązany wymienić jedynie typy statków powietrznych wykorzystanych do prowadzenia rodzajów działań objętych załącznikiem I do dyrektywy EU ETS. (tzn. "pełny zakres" systemu EU ETS).</v>
      </c>
      <c r="E10" s="675"/>
      <c r="F10" s="675"/>
      <c r="G10" s="675"/>
      <c r="H10" s="675"/>
      <c r="I10" s="675"/>
      <c r="J10" s="576"/>
      <c r="K10" s="576"/>
      <c r="L10" s="576"/>
      <c r="M10" s="576"/>
      <c r="N10" s="576"/>
      <c r="O10" s="125"/>
      <c r="P10" s="128"/>
    </row>
    <row r="11" spans="1:16" s="71" customFormat="1" ht="31.5" customHeight="1">
      <c r="A11" s="95"/>
      <c r="B11" s="54"/>
      <c r="C11" s="88"/>
      <c r="D11" s="675" t="str">
        <f>Translations!$B$174</f>
        <v>Drugą kolumnę można wykorzystać do wprowadzenia podtypów danych typów statków powietrznych, jeżeli są one istotne dla określenia metodyki monitorowania. Może to być przydatne, np. jeżeli istnieją różne typy pokładowych systemów pomiarowych, różne systemy transmisji danych (np. ACARS) itp.</v>
      </c>
      <c r="E11" s="675"/>
      <c r="F11" s="675"/>
      <c r="G11" s="675"/>
      <c r="H11" s="675"/>
      <c r="I11" s="675"/>
      <c r="J11" s="576"/>
      <c r="K11" s="576"/>
      <c r="L11" s="576"/>
      <c r="M11" s="576"/>
      <c r="N11" s="576"/>
      <c r="O11" s="125"/>
      <c r="P11" s="128"/>
    </row>
    <row r="12" spans="1:16" s="71" customFormat="1" ht="31.5" customHeight="1">
      <c r="A12" s="95"/>
      <c r="B12" s="54"/>
      <c r="C12" s="88"/>
      <c r="D12" s="675" t="str">
        <f>Translations!$B$175</f>
        <v>Dla każdego typu statku powietrznego należy określić, jakie paliwo będzie stosowane (jakie „strumienie materiałów wsadowych” będą powiązane ze źródłem emisji). Można to zrobić, wpisując w odpowiednie pola „1” lub „TAK”. Jeżeli paliwo nie jest stosowane, należy zostawić puste pole.</v>
      </c>
      <c r="E12" s="675"/>
      <c r="F12" s="675"/>
      <c r="G12" s="675"/>
      <c r="H12" s="675"/>
      <c r="I12" s="675"/>
      <c r="J12" s="576"/>
      <c r="K12" s="576"/>
      <c r="L12" s="576"/>
      <c r="M12" s="576"/>
      <c r="N12" s="576"/>
      <c r="O12" s="125"/>
      <c r="P12" s="128"/>
    </row>
    <row r="13" spans="1:16" s="71" customFormat="1" ht="42" customHeight="1">
      <c r="A13" s="95"/>
      <c r="B13" s="54"/>
      <c r="C13" s="88"/>
      <c r="D13" s="662" t="str">
        <f>Translations!$B$176</f>
        <v>Uwaga: Część danych, które należy wprowadzić w niniejszym punkcie, jest identyczna z informacjami w planie monitorowania tonokilometrów. Więcej informacji jest jednak potrzebnych w przypadku monitorowania wielkości emisji. Dane należy zatem wprowadzić w tym miejscu. Dla ułatwienia można odnieść się w planie monitorowania tonokilometrów do informacji podanych w tym miejscu.</v>
      </c>
      <c r="E13" s="675"/>
      <c r="F13" s="675"/>
      <c r="G13" s="675"/>
      <c r="H13" s="675"/>
      <c r="I13" s="675"/>
      <c r="J13" s="576"/>
      <c r="K13" s="576"/>
      <c r="L13" s="576"/>
      <c r="M13" s="576"/>
      <c r="N13" s="576"/>
      <c r="O13" s="125"/>
      <c r="P13" s="128"/>
    </row>
    <row r="14" spans="1:16" s="16" customFormat="1" ht="3.75" customHeight="1">
      <c r="A14" s="83"/>
      <c r="C14" s="88"/>
      <c r="D14" s="87"/>
      <c r="G14" s="104"/>
      <c r="H14" s="104"/>
      <c r="O14" s="131"/>
      <c r="P14" s="95"/>
    </row>
    <row r="15" spans="1:16" s="16" customFormat="1" ht="12.75">
      <c r="A15" s="83"/>
      <c r="C15" s="88"/>
      <c r="D15" s="87" t="str">
        <f>Translations!$B$177</f>
        <v>Data złożenia planu monitorowania:</v>
      </c>
      <c r="H15" s="695"/>
      <c r="I15" s="696"/>
      <c r="O15" s="131"/>
      <c r="P15" s="95"/>
    </row>
    <row r="16" spans="1:16" s="16" customFormat="1" ht="3.75" customHeight="1">
      <c r="A16" s="83"/>
      <c r="C16" s="88"/>
      <c r="D16" s="87"/>
      <c r="G16" s="104"/>
      <c r="H16" s="104"/>
      <c r="O16" s="131"/>
      <c r="P16" s="95"/>
    </row>
    <row r="17" spans="1:16" s="71" customFormat="1" ht="76.5" customHeight="1">
      <c r="A17" s="95"/>
      <c r="B17" s="54"/>
      <c r="C17" s="88"/>
      <c r="D17" s="669" t="str">
        <f>Translations!$B$178</f>
        <v>Ogólny typ statku powietrznego 
(oznacznik typu statku powietrznego ICAO)</v>
      </c>
      <c r="E17" s="670"/>
      <c r="F17" s="669" t="str">
        <f>Translations!$B$179</f>
        <v>Podtyp (wprowadzenie danych opcjonalne)</v>
      </c>
      <c r="G17" s="670"/>
      <c r="H17" s="678" t="str">
        <f>Translations!$B$180</f>
        <v>Liczba statków powietrznych eksploatowanych w czasie złożenia dokumentu</v>
      </c>
      <c r="I17" s="678"/>
      <c r="J17" s="133" t="str">
        <f>Translations!$B$181</f>
        <v>Naftowe paliwo lotnicze
(Jet A1 lub Jet A)</v>
      </c>
      <c r="K17" s="133" t="str">
        <f>Translations!$B$182</f>
        <v>Paliwo do silników odrzutowych
(Jet B)</v>
      </c>
      <c r="L17" s="133" t="str">
        <f>Translations!$B$183</f>
        <v>Benzyna lotnicza (AvGas)</v>
      </c>
      <c r="M17" s="133" t="str">
        <f>Translations!$B$184</f>
        <v>Biopaliwo</v>
      </c>
      <c r="N17" s="133" t="str">
        <f>Translations!$B$185</f>
        <v>Inne paliwo alternatywne</v>
      </c>
      <c r="O17" s="125"/>
      <c r="P17" s="95"/>
    </row>
    <row r="18" spans="1:16" s="71" customFormat="1" ht="15.75">
      <c r="A18" s="95"/>
      <c r="B18" s="16"/>
      <c r="C18" s="88"/>
      <c r="D18" s="668"/>
      <c r="E18" s="668"/>
      <c r="F18" s="668"/>
      <c r="G18" s="668"/>
      <c r="H18" s="674"/>
      <c r="I18" s="674"/>
      <c r="J18" s="14"/>
      <c r="K18" s="14"/>
      <c r="L18" s="14"/>
      <c r="M18" s="14"/>
      <c r="N18" s="14"/>
      <c r="O18" s="125"/>
      <c r="P18" s="95"/>
    </row>
    <row r="19" spans="1:16" s="71" customFormat="1" ht="15.75">
      <c r="A19" s="95"/>
      <c r="B19" s="16"/>
      <c r="C19" s="88"/>
      <c r="D19" s="668"/>
      <c r="E19" s="668"/>
      <c r="F19" s="668"/>
      <c r="G19" s="668"/>
      <c r="H19" s="674"/>
      <c r="I19" s="674"/>
      <c r="J19" s="14"/>
      <c r="K19" s="14"/>
      <c r="L19" s="14"/>
      <c r="M19" s="14"/>
      <c r="N19" s="14"/>
      <c r="O19" s="125"/>
      <c r="P19" s="95"/>
    </row>
    <row r="20" spans="1:16" s="71" customFormat="1" ht="15.75">
      <c r="A20" s="95"/>
      <c r="B20" s="16"/>
      <c r="C20" s="88"/>
      <c r="D20" s="676"/>
      <c r="E20" s="677"/>
      <c r="F20" s="668"/>
      <c r="G20" s="668"/>
      <c r="H20" s="674"/>
      <c r="I20" s="674"/>
      <c r="J20" s="14"/>
      <c r="K20" s="14"/>
      <c r="L20" s="14"/>
      <c r="M20" s="14"/>
      <c r="N20" s="14"/>
      <c r="O20" s="125"/>
      <c r="P20" s="95"/>
    </row>
    <row r="21" spans="1:16" s="71" customFormat="1" ht="15.75">
      <c r="A21" s="95"/>
      <c r="B21" s="16"/>
      <c r="C21" s="88"/>
      <c r="D21" s="676"/>
      <c r="E21" s="677"/>
      <c r="F21" s="668"/>
      <c r="G21" s="668"/>
      <c r="H21" s="674"/>
      <c r="I21" s="674"/>
      <c r="J21" s="14"/>
      <c r="K21" s="14"/>
      <c r="L21" s="14"/>
      <c r="M21" s="14"/>
      <c r="N21" s="14"/>
      <c r="O21" s="125"/>
      <c r="P21" s="95"/>
    </row>
    <row r="22" spans="1:16" s="71" customFormat="1" ht="15.75">
      <c r="A22" s="95"/>
      <c r="B22" s="16"/>
      <c r="C22" s="88"/>
      <c r="D22" s="676"/>
      <c r="E22" s="677"/>
      <c r="F22" s="668"/>
      <c r="G22" s="668"/>
      <c r="H22" s="674"/>
      <c r="I22" s="674"/>
      <c r="J22" s="14"/>
      <c r="K22" s="14"/>
      <c r="L22" s="14"/>
      <c r="M22" s="14"/>
      <c r="N22" s="14"/>
      <c r="O22" s="125"/>
      <c r="P22" s="95"/>
    </row>
    <row r="23" spans="1:16" s="71" customFormat="1" ht="15.75">
      <c r="A23" s="95"/>
      <c r="B23" s="16"/>
      <c r="C23" s="88"/>
      <c r="D23" s="676"/>
      <c r="E23" s="677"/>
      <c r="F23" s="668"/>
      <c r="G23" s="668"/>
      <c r="H23" s="674"/>
      <c r="I23" s="674"/>
      <c r="J23" s="14"/>
      <c r="K23" s="14"/>
      <c r="L23" s="14"/>
      <c r="M23" s="14"/>
      <c r="N23" s="14"/>
      <c r="O23" s="125"/>
      <c r="P23" s="95"/>
    </row>
    <row r="24" spans="1:16" s="71" customFormat="1" ht="15.75">
      <c r="A24" s="95"/>
      <c r="B24" s="16"/>
      <c r="C24" s="88"/>
      <c r="D24" s="676"/>
      <c r="E24" s="677"/>
      <c r="F24" s="668"/>
      <c r="G24" s="668"/>
      <c r="H24" s="674"/>
      <c r="I24" s="674"/>
      <c r="J24" s="14"/>
      <c r="K24" s="14"/>
      <c r="L24" s="14"/>
      <c r="M24" s="14"/>
      <c r="N24" s="14"/>
      <c r="O24" s="125"/>
      <c r="P24" s="95"/>
    </row>
    <row r="25" spans="1:16" s="71" customFormat="1" ht="15.75">
      <c r="A25" s="95"/>
      <c r="B25" s="16"/>
      <c r="C25" s="88"/>
      <c r="D25" s="676"/>
      <c r="E25" s="677"/>
      <c r="F25" s="668"/>
      <c r="G25" s="668"/>
      <c r="H25" s="674"/>
      <c r="I25" s="674"/>
      <c r="J25" s="14"/>
      <c r="K25" s="14"/>
      <c r="L25" s="14"/>
      <c r="M25" s="14"/>
      <c r="N25" s="14"/>
      <c r="O25" s="125"/>
      <c r="P25" s="95"/>
    </row>
    <row r="26" spans="1:16" s="71" customFormat="1" ht="15.75">
      <c r="A26" s="95"/>
      <c r="B26" s="16"/>
      <c r="C26" s="88"/>
      <c r="D26" s="676"/>
      <c r="E26" s="677"/>
      <c r="F26" s="668"/>
      <c r="G26" s="668"/>
      <c r="H26" s="674"/>
      <c r="I26" s="674"/>
      <c r="J26" s="14"/>
      <c r="K26" s="14"/>
      <c r="L26" s="14"/>
      <c r="M26" s="14"/>
      <c r="N26" s="14"/>
      <c r="O26" s="125"/>
      <c r="P26" s="95"/>
    </row>
    <row r="27" spans="1:16" s="71" customFormat="1" ht="15.75">
      <c r="A27" s="95"/>
      <c r="B27" s="16"/>
      <c r="C27" s="88"/>
      <c r="D27" s="676"/>
      <c r="E27" s="677"/>
      <c r="F27" s="668"/>
      <c r="G27" s="668"/>
      <c r="H27" s="674"/>
      <c r="I27" s="674"/>
      <c r="J27" s="14"/>
      <c r="K27" s="14"/>
      <c r="L27" s="14"/>
      <c r="M27" s="14"/>
      <c r="N27" s="14"/>
      <c r="O27" s="125"/>
      <c r="P27" s="95"/>
    </row>
    <row r="28" spans="1:16" s="16" customFormat="1" ht="38.25" customHeight="1">
      <c r="A28" s="83"/>
      <c r="C28" s="88"/>
      <c r="D28" s="679"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28" s="679"/>
      <c r="F28" s="679"/>
      <c r="G28" s="679"/>
      <c r="H28" s="679"/>
      <c r="I28" s="679"/>
      <c r="J28" s="680"/>
      <c r="K28" s="680"/>
      <c r="L28" s="680"/>
      <c r="M28" s="680"/>
      <c r="N28" s="680"/>
      <c r="O28" s="134"/>
      <c r="P28" s="95"/>
    </row>
    <row r="29" spans="1:16" s="16" customFormat="1" ht="12.75">
      <c r="A29" s="83"/>
      <c r="C29" s="88"/>
      <c r="D29" s="681" t="str">
        <f>Translations!$B$187</f>
        <v>Wykaz należy przedstawić jako osobny arkusz wyłącznie w przypadku bardzo dużej floty.</v>
      </c>
      <c r="E29" s="681"/>
      <c r="F29" s="681"/>
      <c r="G29" s="681"/>
      <c r="H29" s="681"/>
      <c r="I29" s="681"/>
      <c r="J29" s="682"/>
      <c r="K29" s="682"/>
      <c r="L29" s="682"/>
      <c r="M29" s="682"/>
      <c r="N29" s="682"/>
      <c r="O29" s="134"/>
      <c r="P29" s="95"/>
    </row>
    <row r="30" spans="1:16" s="71" customFormat="1" ht="4.5" customHeight="1">
      <c r="A30" s="95"/>
      <c r="B30" s="16"/>
      <c r="C30" s="88"/>
      <c r="D30" s="135"/>
      <c r="E30" s="135"/>
      <c r="F30" s="135"/>
      <c r="G30" s="135"/>
      <c r="H30" s="135"/>
      <c r="I30" s="135"/>
      <c r="J30" s="135"/>
      <c r="K30" s="135"/>
      <c r="L30" s="135"/>
      <c r="M30" s="135"/>
      <c r="N30" s="135"/>
      <c r="O30" s="125"/>
      <c r="P30" s="128"/>
    </row>
    <row r="31" spans="1:16" s="71" customFormat="1" ht="12.75" customHeight="1">
      <c r="A31" s="95"/>
      <c r="B31" s="365"/>
      <c r="C31" s="376"/>
      <c r="D31" s="377"/>
      <c r="E31" s="377"/>
      <c r="F31" s="377"/>
      <c r="G31" s="377"/>
      <c r="H31" s="377"/>
      <c r="I31" s="377"/>
      <c r="J31" s="377"/>
      <c r="K31" s="377"/>
      <c r="L31" s="377"/>
      <c r="M31" s="377"/>
      <c r="N31" s="377"/>
      <c r="O31" s="377"/>
      <c r="P31" s="128"/>
    </row>
    <row r="32" spans="1:16" s="71" customFormat="1" ht="39" customHeight="1">
      <c r="A32" s="95"/>
      <c r="B32" s="365"/>
      <c r="C32" s="376" t="s">
        <v>259</v>
      </c>
      <c r="D32" s="585" t="str">
        <f>Translations!$B$912</f>
        <v>Proszę przedstawić wykaz dodatkowych typów statków powietrznych eksploatowanych w czasie składania niniejszego planu monitorowania, które wykonują loty międzynarodowe kwalifikujące się do zakresu mechanizmu CORSIA.</v>
      </c>
      <c r="E32" s="606"/>
      <c r="F32" s="606"/>
      <c r="G32" s="606"/>
      <c r="H32" s="606"/>
      <c r="I32" s="606"/>
      <c r="J32" s="576"/>
      <c r="K32" s="576"/>
      <c r="L32" s="576"/>
      <c r="M32" s="576"/>
      <c r="N32" s="576"/>
      <c r="O32" s="377"/>
      <c r="P32" s="128"/>
    </row>
    <row r="33" spans="1:16" s="71" customFormat="1" ht="12.75" customHeight="1">
      <c r="A33" s="95"/>
      <c r="B33" s="372"/>
      <c r="C33" s="376"/>
      <c r="D33" s="657" t="str">
        <f>Translations!$B$913</f>
        <v>Proszę wymienić wyłącznie samoloty nieuwzględnione w punkcie (a) powyżej.</v>
      </c>
      <c r="E33" s="693"/>
      <c r="F33" s="693"/>
      <c r="G33" s="693"/>
      <c r="H33" s="693"/>
      <c r="I33" s="693"/>
      <c r="J33" s="694"/>
      <c r="K33" s="694"/>
      <c r="L33" s="694"/>
      <c r="M33" s="694"/>
      <c r="N33" s="694"/>
      <c r="O33" s="377"/>
      <c r="P33" s="128"/>
    </row>
    <row r="34" spans="1:16" s="16" customFormat="1" ht="3.75" customHeight="1">
      <c r="A34" s="83"/>
      <c r="B34" s="365"/>
      <c r="C34" s="376"/>
      <c r="D34" s="87"/>
      <c r="G34" s="104"/>
      <c r="H34" s="104"/>
      <c r="O34" s="377"/>
      <c r="P34" s="95"/>
    </row>
    <row r="35" spans="1:16" s="71" customFormat="1" ht="76.5" customHeight="1">
      <c r="A35" s="95"/>
      <c r="B35" s="372"/>
      <c r="C35" s="376"/>
      <c r="D35" s="669" t="str">
        <f>Translations!$B$178</f>
        <v>Ogólny typ statku powietrznego 
(oznacznik typu statku powietrznego ICAO)</v>
      </c>
      <c r="E35" s="670"/>
      <c r="F35" s="669" t="str">
        <f>Translations!$B$179</f>
        <v>Podtyp (wprowadzenie danych opcjonalne)</v>
      </c>
      <c r="G35" s="670"/>
      <c r="H35" s="678" t="str">
        <f>Translations!$B$180</f>
        <v>Liczba statków powietrznych eksploatowanych w czasie złożenia dokumentu</v>
      </c>
      <c r="I35" s="678"/>
      <c r="J35" s="133" t="str">
        <f>Translations!$B$181</f>
        <v>Naftowe paliwo lotnicze
(Jet A1 lub Jet A)</v>
      </c>
      <c r="K35" s="133" t="str">
        <f>Translations!$B$182</f>
        <v>Paliwo do silników odrzutowych
(Jet B)</v>
      </c>
      <c r="L35" s="133" t="str">
        <f>Translations!$B$183</f>
        <v>Benzyna lotnicza (AvGas)</v>
      </c>
      <c r="M35" s="133" t="str">
        <f>Translations!$B$184</f>
        <v>Biopaliwo</v>
      </c>
      <c r="N35" s="133" t="str">
        <f>Translations!$B$185</f>
        <v>Inne paliwo alternatywne</v>
      </c>
      <c r="O35" s="377"/>
      <c r="P35" s="95"/>
    </row>
    <row r="36" spans="1:16" s="71" customFormat="1" ht="12.75">
      <c r="A36" s="95"/>
      <c r="B36" s="365"/>
      <c r="C36" s="376"/>
      <c r="D36" s="668"/>
      <c r="E36" s="668"/>
      <c r="F36" s="668"/>
      <c r="G36" s="668"/>
      <c r="H36" s="674"/>
      <c r="I36" s="674"/>
      <c r="J36" s="14"/>
      <c r="K36" s="14"/>
      <c r="L36" s="14"/>
      <c r="M36" s="14"/>
      <c r="N36" s="14"/>
      <c r="O36" s="377"/>
      <c r="P36" s="95"/>
    </row>
    <row r="37" spans="1:16" s="71" customFormat="1" ht="12.75">
      <c r="A37" s="95"/>
      <c r="B37" s="365"/>
      <c r="C37" s="376"/>
      <c r="D37" s="668"/>
      <c r="E37" s="668"/>
      <c r="F37" s="668"/>
      <c r="G37" s="668"/>
      <c r="H37" s="674"/>
      <c r="I37" s="674"/>
      <c r="J37" s="14"/>
      <c r="K37" s="14"/>
      <c r="L37" s="14"/>
      <c r="M37" s="14"/>
      <c r="N37" s="14"/>
      <c r="O37" s="377"/>
      <c r="P37" s="95"/>
    </row>
    <row r="38" spans="1:16" s="71" customFormat="1" ht="12.75">
      <c r="A38" s="95"/>
      <c r="B38" s="365"/>
      <c r="C38" s="376"/>
      <c r="D38" s="676"/>
      <c r="E38" s="677"/>
      <c r="F38" s="668"/>
      <c r="G38" s="668"/>
      <c r="H38" s="674"/>
      <c r="I38" s="674"/>
      <c r="J38" s="14"/>
      <c r="K38" s="14"/>
      <c r="L38" s="14"/>
      <c r="M38" s="14"/>
      <c r="N38" s="14"/>
      <c r="O38" s="377"/>
      <c r="P38" s="95"/>
    </row>
    <row r="39" spans="1:16" s="71" customFormat="1" ht="12.75">
      <c r="A39" s="95"/>
      <c r="B39" s="365"/>
      <c r="C39" s="376"/>
      <c r="D39" s="676"/>
      <c r="E39" s="677"/>
      <c r="F39" s="668"/>
      <c r="G39" s="668"/>
      <c r="H39" s="674"/>
      <c r="I39" s="674"/>
      <c r="J39" s="14"/>
      <c r="K39" s="14"/>
      <c r="L39" s="14"/>
      <c r="M39" s="14"/>
      <c r="N39" s="14"/>
      <c r="O39" s="377"/>
      <c r="P39" s="95"/>
    </row>
    <row r="40" spans="1:16" s="71" customFormat="1" ht="12.75">
      <c r="A40" s="95"/>
      <c r="B40" s="365"/>
      <c r="C40" s="376"/>
      <c r="D40" s="676"/>
      <c r="E40" s="677"/>
      <c r="F40" s="668"/>
      <c r="G40" s="668"/>
      <c r="H40" s="674"/>
      <c r="I40" s="674"/>
      <c r="J40" s="14"/>
      <c r="K40" s="14"/>
      <c r="L40" s="14"/>
      <c r="M40" s="14"/>
      <c r="N40" s="14"/>
      <c r="O40" s="377"/>
      <c r="P40" s="95"/>
    </row>
    <row r="41" spans="1:16" s="71" customFormat="1" ht="12.75">
      <c r="A41" s="95"/>
      <c r="B41" s="365"/>
      <c r="C41" s="376"/>
      <c r="D41" s="676"/>
      <c r="E41" s="677"/>
      <c r="F41" s="668"/>
      <c r="G41" s="668"/>
      <c r="H41" s="674"/>
      <c r="I41" s="674"/>
      <c r="J41" s="14"/>
      <c r="K41" s="14"/>
      <c r="L41" s="14"/>
      <c r="M41" s="14"/>
      <c r="N41" s="14"/>
      <c r="O41" s="377"/>
      <c r="P41" s="95"/>
    </row>
    <row r="42" spans="1:16" s="71" customFormat="1" ht="12.75">
      <c r="A42" s="95"/>
      <c r="B42" s="365"/>
      <c r="C42" s="376"/>
      <c r="D42" s="676"/>
      <c r="E42" s="677"/>
      <c r="F42" s="668"/>
      <c r="G42" s="668"/>
      <c r="H42" s="674"/>
      <c r="I42" s="674"/>
      <c r="J42" s="14"/>
      <c r="K42" s="14"/>
      <c r="L42" s="14"/>
      <c r="M42" s="14"/>
      <c r="N42" s="14"/>
      <c r="O42" s="377"/>
      <c r="P42" s="95"/>
    </row>
    <row r="43" spans="1:16" s="71" customFormat="1" ht="12.75">
      <c r="A43" s="95"/>
      <c r="B43" s="365"/>
      <c r="C43" s="376"/>
      <c r="D43" s="676"/>
      <c r="E43" s="677"/>
      <c r="F43" s="668"/>
      <c r="G43" s="668"/>
      <c r="H43" s="674"/>
      <c r="I43" s="674"/>
      <c r="J43" s="14"/>
      <c r="K43" s="14"/>
      <c r="L43" s="14"/>
      <c r="M43" s="14"/>
      <c r="N43" s="14"/>
      <c r="O43" s="377"/>
      <c r="P43" s="95"/>
    </row>
    <row r="44" spans="1:16" s="71" customFormat="1" ht="12.75">
      <c r="A44" s="95"/>
      <c r="B44" s="365"/>
      <c r="C44" s="376"/>
      <c r="D44" s="676"/>
      <c r="E44" s="677"/>
      <c r="F44" s="668"/>
      <c r="G44" s="668"/>
      <c r="H44" s="674"/>
      <c r="I44" s="674"/>
      <c r="J44" s="14"/>
      <c r="K44" s="14"/>
      <c r="L44" s="14"/>
      <c r="M44" s="14"/>
      <c r="N44" s="14"/>
      <c r="O44" s="377"/>
      <c r="P44" s="95"/>
    </row>
    <row r="45" spans="1:16" s="71" customFormat="1" ht="12.75">
      <c r="A45" s="95"/>
      <c r="B45" s="365"/>
      <c r="C45" s="376"/>
      <c r="D45" s="676"/>
      <c r="E45" s="677"/>
      <c r="F45" s="668"/>
      <c r="G45" s="668"/>
      <c r="H45" s="674"/>
      <c r="I45" s="674"/>
      <c r="J45" s="14"/>
      <c r="K45" s="14"/>
      <c r="L45" s="14"/>
      <c r="M45" s="14"/>
      <c r="N45" s="14"/>
      <c r="O45" s="377"/>
      <c r="P45" s="95"/>
    </row>
    <row r="46" spans="1:16" s="16" customFormat="1" ht="38.25" customHeight="1">
      <c r="A46" s="83"/>
      <c r="B46" s="365"/>
      <c r="C46" s="376"/>
      <c r="D46" s="679"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46" s="679"/>
      <c r="F46" s="679"/>
      <c r="G46" s="679"/>
      <c r="H46" s="679"/>
      <c r="I46" s="679"/>
      <c r="J46" s="680"/>
      <c r="K46" s="680"/>
      <c r="L46" s="680"/>
      <c r="M46" s="680"/>
      <c r="N46" s="680"/>
      <c r="O46" s="377"/>
      <c r="P46" s="95"/>
    </row>
    <row r="47" spans="1:16" s="16" customFormat="1" ht="12.75">
      <c r="A47" s="83"/>
      <c r="B47" s="365"/>
      <c r="C47" s="376"/>
      <c r="D47" s="681" t="str">
        <f>Translations!$B$187</f>
        <v>Wykaz należy przedstawić jako osobny arkusz wyłącznie w przypadku bardzo dużej floty.</v>
      </c>
      <c r="E47" s="681"/>
      <c r="F47" s="681"/>
      <c r="G47" s="681"/>
      <c r="H47" s="681"/>
      <c r="I47" s="681"/>
      <c r="J47" s="682"/>
      <c r="K47" s="682"/>
      <c r="L47" s="682"/>
      <c r="M47" s="682"/>
      <c r="N47" s="682"/>
      <c r="O47" s="377"/>
      <c r="P47" s="95"/>
    </row>
    <row r="48" spans="1:16" s="71" customFormat="1" ht="15.75">
      <c r="A48" s="95"/>
      <c r="B48" s="365"/>
      <c r="C48" s="376"/>
      <c r="D48" s="377"/>
      <c r="E48" s="377"/>
      <c r="F48" s="377"/>
      <c r="G48" s="377"/>
      <c r="H48" s="377"/>
      <c r="I48" s="377"/>
      <c r="J48" s="377"/>
      <c r="K48" s="377"/>
      <c r="L48" s="377"/>
      <c r="M48" s="377"/>
      <c r="N48" s="377"/>
      <c r="O48" s="377"/>
      <c r="P48" s="128"/>
    </row>
    <row r="49" spans="1:16" s="71" customFormat="1" ht="4.5" customHeight="1">
      <c r="A49" s="95"/>
      <c r="B49" s="16"/>
      <c r="C49" s="16"/>
      <c r="D49" s="16"/>
      <c r="E49" s="135"/>
      <c r="F49" s="135"/>
      <c r="G49" s="135"/>
      <c r="H49" s="135"/>
      <c r="I49" s="135"/>
      <c r="J49" s="135"/>
      <c r="K49" s="135"/>
      <c r="L49" s="135"/>
      <c r="M49" s="135"/>
      <c r="N49" s="135"/>
      <c r="O49" s="125"/>
      <c r="P49" s="128"/>
    </row>
    <row r="50" spans="1:16" s="71" customFormat="1" ht="26.25" customHeight="1">
      <c r="A50" s="95"/>
      <c r="B50" s="16"/>
      <c r="C50" s="88" t="s">
        <v>297</v>
      </c>
      <c r="D50" s="606" t="str">
        <f>Translations!$B$188</f>
        <v>Proszę przedstawić orientacyjny wykaz dodatkowych typów statków powietrznych, które prawdopodobnie będą używane.</v>
      </c>
      <c r="E50" s="606"/>
      <c r="F50" s="606"/>
      <c r="G50" s="606"/>
      <c r="H50" s="606"/>
      <c r="I50" s="606"/>
      <c r="J50" s="576"/>
      <c r="K50" s="576"/>
      <c r="L50" s="576"/>
      <c r="M50" s="576"/>
      <c r="N50" s="576"/>
      <c r="O50" s="125"/>
      <c r="P50" s="128"/>
    </row>
    <row r="51" spans="1:16" s="71" customFormat="1" ht="25.5" customHeight="1">
      <c r="A51" s="95"/>
      <c r="B51" s="54"/>
      <c r="C51" s="88"/>
      <c r="D51" s="691" t="str">
        <f>Translations!$B$189</f>
        <v>Należy zwrócić uwagę na fakt, że wykaz nie powinien zawierać żadnych statków powietrznych wpisanych w tabeli 4(a) powyżej. W miarę możliwości proszę również podać szacowaną liczbę statków powietrznych według typów (określając dokładną liczbę lub orientacyjny zakres).</v>
      </c>
      <c r="E51" s="691"/>
      <c r="F51" s="691"/>
      <c r="G51" s="691"/>
      <c r="H51" s="691"/>
      <c r="I51" s="691"/>
      <c r="J51" s="692"/>
      <c r="K51" s="692"/>
      <c r="L51" s="692"/>
      <c r="M51" s="692"/>
      <c r="N51" s="692"/>
      <c r="O51" s="125"/>
      <c r="P51" s="128"/>
    </row>
    <row r="52" spans="1:16" s="71" customFormat="1" ht="76.5" customHeight="1">
      <c r="A52" s="95"/>
      <c r="B52" s="54"/>
      <c r="C52" s="88"/>
      <c r="D52" s="669" t="str">
        <f>Translations!$B$178</f>
        <v>Ogólny typ statku powietrznego 
(oznacznik typu statku powietrznego ICAO)</v>
      </c>
      <c r="E52" s="670"/>
      <c r="F52" s="669" t="str">
        <f>Translations!$B$179</f>
        <v>Podtyp (wprowadzenie danych opcjonalne)</v>
      </c>
      <c r="G52" s="670"/>
      <c r="H52" s="678" t="str">
        <f>Translations!$B$190</f>
        <v>
Szacowana liczba statków powietrznych, jakie będą eksploatowane</v>
      </c>
      <c r="I52" s="678"/>
      <c r="J52" s="133" t="str">
        <f>Translations!$B$181</f>
        <v>Naftowe paliwo lotnicze
(Jet A1 lub Jet A)</v>
      </c>
      <c r="K52" s="133" t="str">
        <f>Translations!$B$182</f>
        <v>Paliwo do silników odrzutowych
(Jet B)</v>
      </c>
      <c r="L52" s="133" t="str">
        <f>Translations!$B$183</f>
        <v>Benzyna lotnicza (AvGas)</v>
      </c>
      <c r="M52" s="133" t="str">
        <f>Translations!$B$184</f>
        <v>Biopaliwo</v>
      </c>
      <c r="N52" s="133" t="str">
        <f>Translations!$B$185</f>
        <v>Inne paliwo alternatywne</v>
      </c>
      <c r="O52" s="125"/>
      <c r="P52" s="95"/>
    </row>
    <row r="53" spans="1:16" s="71" customFormat="1" ht="15.75">
      <c r="A53" s="95"/>
      <c r="B53" s="16"/>
      <c r="C53" s="88"/>
      <c r="D53" s="668"/>
      <c r="E53" s="668"/>
      <c r="F53" s="668"/>
      <c r="G53" s="668"/>
      <c r="H53" s="668"/>
      <c r="I53" s="668"/>
      <c r="J53" s="14"/>
      <c r="K53" s="14"/>
      <c r="L53" s="14"/>
      <c r="M53" s="14"/>
      <c r="N53" s="14"/>
      <c r="O53" s="125"/>
      <c r="P53" s="95"/>
    </row>
    <row r="54" spans="1:16" s="71" customFormat="1" ht="15.75">
      <c r="A54" s="95"/>
      <c r="B54" s="16"/>
      <c r="C54" s="88"/>
      <c r="D54" s="668"/>
      <c r="E54" s="668"/>
      <c r="F54" s="668"/>
      <c r="G54" s="668"/>
      <c r="H54" s="668"/>
      <c r="I54" s="668"/>
      <c r="J54" s="14"/>
      <c r="K54" s="14"/>
      <c r="L54" s="14"/>
      <c r="M54" s="14"/>
      <c r="N54" s="14"/>
      <c r="O54" s="125"/>
      <c r="P54" s="95"/>
    </row>
    <row r="55" spans="1:16" s="71" customFormat="1" ht="15.75">
      <c r="A55" s="95"/>
      <c r="B55" s="16"/>
      <c r="C55" s="88"/>
      <c r="D55" s="668"/>
      <c r="E55" s="668"/>
      <c r="F55" s="668"/>
      <c r="G55" s="668"/>
      <c r="H55" s="668"/>
      <c r="I55" s="668"/>
      <c r="J55" s="14"/>
      <c r="K55" s="14"/>
      <c r="L55" s="14"/>
      <c r="M55" s="14"/>
      <c r="N55" s="14"/>
      <c r="O55" s="125"/>
      <c r="P55" s="95"/>
    </row>
    <row r="56" spans="1:16" s="71" customFormat="1" ht="15.75">
      <c r="A56" s="95"/>
      <c r="B56" s="16"/>
      <c r="C56" s="88"/>
      <c r="D56" s="668"/>
      <c r="E56" s="668"/>
      <c r="F56" s="668"/>
      <c r="G56" s="668"/>
      <c r="H56" s="668"/>
      <c r="I56" s="668"/>
      <c r="J56" s="14"/>
      <c r="K56" s="14"/>
      <c r="L56" s="14"/>
      <c r="M56" s="14"/>
      <c r="N56" s="14"/>
      <c r="O56" s="125"/>
      <c r="P56" s="95"/>
    </row>
    <row r="57" spans="1:16" s="71" customFormat="1" ht="15.75">
      <c r="A57" s="95"/>
      <c r="B57" s="16"/>
      <c r="C57" s="88"/>
      <c r="D57" s="668"/>
      <c r="E57" s="668"/>
      <c r="F57" s="668"/>
      <c r="G57" s="668"/>
      <c r="H57" s="668"/>
      <c r="I57" s="668"/>
      <c r="J57" s="14"/>
      <c r="K57" s="14"/>
      <c r="L57" s="14"/>
      <c r="M57" s="14"/>
      <c r="N57" s="14"/>
      <c r="O57" s="125"/>
      <c r="P57" s="95"/>
    </row>
    <row r="58" spans="1:16" s="71" customFormat="1" ht="15.75">
      <c r="A58" s="95"/>
      <c r="B58" s="16"/>
      <c r="C58" s="88"/>
      <c r="D58" s="668"/>
      <c r="E58" s="668"/>
      <c r="F58" s="668"/>
      <c r="G58" s="668"/>
      <c r="H58" s="668"/>
      <c r="I58" s="668"/>
      <c r="J58" s="14"/>
      <c r="K58" s="14"/>
      <c r="L58" s="14"/>
      <c r="M58" s="14"/>
      <c r="N58" s="14"/>
      <c r="O58" s="125"/>
      <c r="P58" s="95"/>
    </row>
    <row r="59" spans="1:16" s="71" customFormat="1" ht="15.75">
      <c r="A59" s="95"/>
      <c r="B59" s="16"/>
      <c r="C59" s="88"/>
      <c r="D59" s="668"/>
      <c r="E59" s="668"/>
      <c r="F59" s="668"/>
      <c r="G59" s="668"/>
      <c r="H59" s="668"/>
      <c r="I59" s="668"/>
      <c r="J59" s="14"/>
      <c r="K59" s="14"/>
      <c r="L59" s="14"/>
      <c r="M59" s="14"/>
      <c r="N59" s="14"/>
      <c r="O59" s="125"/>
      <c r="P59" s="95"/>
    </row>
    <row r="60" spans="1:16" s="71" customFormat="1" ht="15.75">
      <c r="A60" s="95"/>
      <c r="B60" s="16"/>
      <c r="C60" s="88"/>
      <c r="D60" s="668"/>
      <c r="E60" s="668"/>
      <c r="F60" s="668"/>
      <c r="G60" s="668"/>
      <c r="H60" s="668"/>
      <c r="I60" s="668"/>
      <c r="J60" s="14"/>
      <c r="K60" s="14"/>
      <c r="L60" s="14"/>
      <c r="M60" s="14"/>
      <c r="N60" s="14"/>
      <c r="O60" s="125"/>
      <c r="P60" s="95"/>
    </row>
    <row r="61" spans="1:16" s="71" customFormat="1" ht="15.75">
      <c r="A61" s="95"/>
      <c r="B61" s="16"/>
      <c r="C61" s="88"/>
      <c r="D61" s="668"/>
      <c r="E61" s="668"/>
      <c r="F61" s="668"/>
      <c r="G61" s="668"/>
      <c r="H61" s="668"/>
      <c r="I61" s="668"/>
      <c r="J61" s="14"/>
      <c r="K61" s="14"/>
      <c r="L61" s="14"/>
      <c r="M61" s="14"/>
      <c r="N61" s="14"/>
      <c r="O61" s="125"/>
      <c r="P61" s="95"/>
    </row>
    <row r="62" spans="1:16" s="71" customFormat="1" ht="15.75">
      <c r="A62" s="95"/>
      <c r="B62" s="16"/>
      <c r="C62" s="88"/>
      <c r="D62" s="668"/>
      <c r="E62" s="668"/>
      <c r="F62" s="668"/>
      <c r="G62" s="668"/>
      <c r="H62" s="668"/>
      <c r="I62" s="668"/>
      <c r="J62" s="14"/>
      <c r="K62" s="14"/>
      <c r="L62" s="14"/>
      <c r="M62" s="14"/>
      <c r="N62" s="14"/>
      <c r="O62" s="125"/>
      <c r="P62" s="95"/>
    </row>
    <row r="63" spans="1:16" s="16" customFormat="1" ht="38.25" customHeight="1">
      <c r="A63" s="83"/>
      <c r="C63" s="88"/>
      <c r="D63" s="679"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63" s="679"/>
      <c r="F63" s="679"/>
      <c r="G63" s="679"/>
      <c r="H63" s="679"/>
      <c r="I63" s="679"/>
      <c r="J63" s="680"/>
      <c r="K63" s="680"/>
      <c r="L63" s="680"/>
      <c r="M63" s="680"/>
      <c r="N63" s="680"/>
      <c r="O63" s="134"/>
      <c r="P63" s="95"/>
    </row>
    <row r="64" spans="1:16" s="16" customFormat="1" ht="12.75">
      <c r="A64" s="83"/>
      <c r="C64" s="88"/>
      <c r="D64" s="681" t="str">
        <f>Translations!$B$187</f>
        <v>Wykaz należy przedstawić jako osobny arkusz wyłącznie w przypadku bardzo dużej floty.</v>
      </c>
      <c r="E64" s="681"/>
      <c r="F64" s="681"/>
      <c r="G64" s="681"/>
      <c r="H64" s="681"/>
      <c r="I64" s="681"/>
      <c r="J64" s="682"/>
      <c r="K64" s="682"/>
      <c r="L64" s="682"/>
      <c r="M64" s="682"/>
      <c r="N64" s="682"/>
      <c r="O64" s="134"/>
      <c r="P64" s="95"/>
    </row>
    <row r="65" spans="1:16" s="71" customFormat="1" ht="4.5" customHeight="1">
      <c r="A65" s="95"/>
      <c r="C65" s="125"/>
      <c r="D65" s="125"/>
      <c r="E65" s="125"/>
      <c r="F65" s="125"/>
      <c r="G65" s="125"/>
      <c r="H65" s="125"/>
      <c r="I65" s="125"/>
      <c r="J65" s="125"/>
      <c r="K65" s="125"/>
      <c r="L65" s="125"/>
      <c r="M65" s="125"/>
      <c r="N65" s="125"/>
      <c r="O65" s="125"/>
      <c r="P65" s="128"/>
    </row>
    <row r="66" spans="1:16" s="71" customFormat="1" ht="12.75" customHeight="1">
      <c r="A66" s="95"/>
      <c r="B66" s="365"/>
      <c r="C66" s="376"/>
      <c r="D66" s="379"/>
      <c r="E66" s="377"/>
      <c r="F66" s="377"/>
      <c r="G66" s="377"/>
      <c r="H66" s="377"/>
      <c r="I66" s="377"/>
      <c r="J66" s="377"/>
      <c r="K66" s="377"/>
      <c r="L66" s="377"/>
      <c r="M66" s="377"/>
      <c r="N66" s="377"/>
      <c r="O66" s="377"/>
      <c r="P66" s="128"/>
    </row>
    <row r="67" spans="1:16" s="71" customFormat="1" ht="28.5" customHeight="1">
      <c r="A67" s="95"/>
      <c r="B67" s="365"/>
      <c r="C67" s="376" t="s">
        <v>261</v>
      </c>
      <c r="D67" s="585" t="str">
        <f>Translations!$B$914</f>
        <v>Proszę przedstawić orientacyjny wykaz dodatkowych typów statków powietrznych, które prawdopodobnie będą wykonywać loty międzynarodowe kwalifikujące się do zakresu mechanizmu CORSIA.</v>
      </c>
      <c r="E67" s="606"/>
      <c r="F67" s="606"/>
      <c r="G67" s="606"/>
      <c r="H67" s="606"/>
      <c r="I67" s="606"/>
      <c r="J67" s="576"/>
      <c r="K67" s="576"/>
      <c r="L67" s="576"/>
      <c r="M67" s="576"/>
      <c r="N67" s="576"/>
      <c r="O67" s="377"/>
      <c r="P67" s="128"/>
    </row>
    <row r="68" spans="1:16" s="71" customFormat="1" ht="12.75" customHeight="1">
      <c r="A68" s="95"/>
      <c r="B68" s="372"/>
      <c r="C68" s="376"/>
      <c r="D68" s="657" t="str">
        <f>Translations!$B$915</f>
        <v>Proszę wymienić wyłącznie samoloty nieuwzględnione w punktach (a) do (c) powyżej.</v>
      </c>
      <c r="E68" s="693"/>
      <c r="F68" s="693"/>
      <c r="G68" s="693"/>
      <c r="H68" s="693"/>
      <c r="I68" s="693"/>
      <c r="J68" s="694"/>
      <c r="K68" s="694"/>
      <c r="L68" s="694"/>
      <c r="M68" s="694"/>
      <c r="N68" s="694"/>
      <c r="O68" s="377"/>
      <c r="P68" s="128"/>
    </row>
    <row r="69" spans="1:16" s="16" customFormat="1" ht="3.75" customHeight="1">
      <c r="A69" s="83"/>
      <c r="B69" s="365"/>
      <c r="C69" s="376"/>
      <c r="D69" s="87"/>
      <c r="G69" s="104"/>
      <c r="H69" s="104"/>
      <c r="O69" s="377"/>
      <c r="P69" s="95"/>
    </row>
    <row r="70" spans="1:16" s="71" customFormat="1" ht="76.5" customHeight="1">
      <c r="A70" s="95"/>
      <c r="B70" s="372"/>
      <c r="C70" s="376"/>
      <c r="D70" s="669" t="str">
        <f>Translations!$B$178</f>
        <v>Ogólny typ statku powietrznego 
(oznacznik typu statku powietrznego ICAO)</v>
      </c>
      <c r="E70" s="670"/>
      <c r="F70" s="669" t="str">
        <f>Translations!$B$179</f>
        <v>Podtyp (wprowadzenie danych opcjonalne)</v>
      </c>
      <c r="G70" s="670"/>
      <c r="H70" s="678" t="str">
        <f>Translations!$B$190</f>
        <v>
Szacowana liczba statków powietrznych, jakie będą eksploatowane</v>
      </c>
      <c r="I70" s="678"/>
      <c r="J70" s="133" t="str">
        <f>Translations!$B$181</f>
        <v>Naftowe paliwo lotnicze
(Jet A1 lub Jet A)</v>
      </c>
      <c r="K70" s="133" t="str">
        <f>Translations!$B$182</f>
        <v>Paliwo do silników odrzutowych
(Jet B)</v>
      </c>
      <c r="L70" s="133" t="str">
        <f>Translations!$B$183</f>
        <v>Benzyna lotnicza (AvGas)</v>
      </c>
      <c r="M70" s="133" t="str">
        <f>Translations!$B$184</f>
        <v>Biopaliwo</v>
      </c>
      <c r="N70" s="133" t="str">
        <f>Translations!$B$185</f>
        <v>Inne paliwo alternatywne</v>
      </c>
      <c r="O70" s="377"/>
      <c r="P70" s="95"/>
    </row>
    <row r="71" spans="1:16" s="71" customFormat="1" ht="12.75">
      <c r="A71" s="95"/>
      <c r="B71" s="365"/>
      <c r="C71" s="376"/>
      <c r="D71" s="668"/>
      <c r="E71" s="668"/>
      <c r="F71" s="668"/>
      <c r="G71" s="668"/>
      <c r="H71" s="668"/>
      <c r="I71" s="668"/>
      <c r="J71" s="14"/>
      <c r="K71" s="14"/>
      <c r="L71" s="14"/>
      <c r="M71" s="14"/>
      <c r="N71" s="14"/>
      <c r="O71" s="377"/>
      <c r="P71" s="95"/>
    </row>
    <row r="72" spans="1:16" s="71" customFormat="1" ht="12.75">
      <c r="A72" s="95"/>
      <c r="B72" s="365"/>
      <c r="C72" s="376"/>
      <c r="D72" s="668"/>
      <c r="E72" s="668"/>
      <c r="F72" s="668"/>
      <c r="G72" s="668"/>
      <c r="H72" s="668"/>
      <c r="I72" s="668"/>
      <c r="J72" s="14"/>
      <c r="K72" s="14"/>
      <c r="L72" s="14"/>
      <c r="M72" s="14"/>
      <c r="N72" s="14"/>
      <c r="O72" s="377"/>
      <c r="P72" s="95"/>
    </row>
    <row r="73" spans="1:16" s="71" customFormat="1" ht="12.75">
      <c r="A73" s="95"/>
      <c r="B73" s="365"/>
      <c r="C73" s="376"/>
      <c r="D73" s="676"/>
      <c r="E73" s="677"/>
      <c r="F73" s="668"/>
      <c r="G73" s="668"/>
      <c r="H73" s="668"/>
      <c r="I73" s="668"/>
      <c r="J73" s="14"/>
      <c r="K73" s="14"/>
      <c r="L73" s="14"/>
      <c r="M73" s="14"/>
      <c r="N73" s="14"/>
      <c r="O73" s="377"/>
      <c r="P73" s="95"/>
    </row>
    <row r="74" spans="1:16" s="71" customFormat="1" ht="12.75">
      <c r="A74" s="95"/>
      <c r="B74" s="365"/>
      <c r="C74" s="376"/>
      <c r="D74" s="676"/>
      <c r="E74" s="677"/>
      <c r="F74" s="668"/>
      <c r="G74" s="668"/>
      <c r="H74" s="668"/>
      <c r="I74" s="668"/>
      <c r="J74" s="14"/>
      <c r="K74" s="14"/>
      <c r="L74" s="14"/>
      <c r="M74" s="14"/>
      <c r="N74" s="14"/>
      <c r="O74" s="377"/>
      <c r="P74" s="95"/>
    </row>
    <row r="75" spans="1:16" s="71" customFormat="1" ht="12.75">
      <c r="A75" s="95"/>
      <c r="B75" s="365"/>
      <c r="C75" s="376"/>
      <c r="D75" s="676"/>
      <c r="E75" s="677"/>
      <c r="F75" s="668"/>
      <c r="G75" s="668"/>
      <c r="H75" s="668"/>
      <c r="I75" s="668"/>
      <c r="J75" s="14"/>
      <c r="K75" s="14"/>
      <c r="L75" s="14"/>
      <c r="M75" s="14"/>
      <c r="N75" s="14"/>
      <c r="O75" s="377"/>
      <c r="P75" s="95"/>
    </row>
    <row r="76" spans="1:16" s="71" customFormat="1" ht="12.75">
      <c r="A76" s="95"/>
      <c r="B76" s="365"/>
      <c r="C76" s="376"/>
      <c r="D76" s="676"/>
      <c r="E76" s="677"/>
      <c r="F76" s="668"/>
      <c r="G76" s="668"/>
      <c r="H76" s="668"/>
      <c r="I76" s="668"/>
      <c r="J76" s="14"/>
      <c r="K76" s="14"/>
      <c r="L76" s="14"/>
      <c r="M76" s="14"/>
      <c r="N76" s="14"/>
      <c r="O76" s="377"/>
      <c r="P76" s="95"/>
    </row>
    <row r="77" spans="1:16" s="71" customFormat="1" ht="12.75">
      <c r="A77" s="95"/>
      <c r="B77" s="365"/>
      <c r="C77" s="376"/>
      <c r="D77" s="676"/>
      <c r="E77" s="677"/>
      <c r="F77" s="668"/>
      <c r="G77" s="668"/>
      <c r="H77" s="668"/>
      <c r="I77" s="668"/>
      <c r="J77" s="14"/>
      <c r="K77" s="14"/>
      <c r="L77" s="14"/>
      <c r="M77" s="14"/>
      <c r="N77" s="14"/>
      <c r="O77" s="377"/>
      <c r="P77" s="95"/>
    </row>
    <row r="78" spans="1:16" s="71" customFormat="1" ht="12.75">
      <c r="A78" s="95"/>
      <c r="B78" s="365"/>
      <c r="C78" s="376"/>
      <c r="D78" s="676"/>
      <c r="E78" s="677"/>
      <c r="F78" s="668"/>
      <c r="G78" s="668"/>
      <c r="H78" s="668"/>
      <c r="I78" s="668"/>
      <c r="J78" s="14"/>
      <c r="K78" s="14"/>
      <c r="L78" s="14"/>
      <c r="M78" s="14"/>
      <c r="N78" s="14"/>
      <c r="O78" s="377"/>
      <c r="P78" s="95"/>
    </row>
    <row r="79" spans="1:16" s="71" customFormat="1" ht="12.75">
      <c r="A79" s="95"/>
      <c r="B79" s="365"/>
      <c r="C79" s="376"/>
      <c r="D79" s="676"/>
      <c r="E79" s="677"/>
      <c r="F79" s="668"/>
      <c r="G79" s="668"/>
      <c r="H79" s="668"/>
      <c r="I79" s="668"/>
      <c r="J79" s="14"/>
      <c r="K79" s="14"/>
      <c r="L79" s="14"/>
      <c r="M79" s="14"/>
      <c r="N79" s="14"/>
      <c r="O79" s="377"/>
      <c r="P79" s="95"/>
    </row>
    <row r="80" spans="1:16" s="71" customFormat="1" ht="12.75">
      <c r="A80" s="95"/>
      <c r="B80" s="365"/>
      <c r="C80" s="376"/>
      <c r="D80" s="676"/>
      <c r="E80" s="677"/>
      <c r="F80" s="668"/>
      <c r="G80" s="668"/>
      <c r="H80" s="668"/>
      <c r="I80" s="668"/>
      <c r="J80" s="14"/>
      <c r="K80" s="14"/>
      <c r="L80" s="14"/>
      <c r="M80" s="14"/>
      <c r="N80" s="14"/>
      <c r="O80" s="377"/>
      <c r="P80" s="95"/>
    </row>
    <row r="81" spans="1:16" s="16" customFormat="1" ht="38.25" customHeight="1">
      <c r="A81" s="83"/>
      <c r="B81" s="365"/>
      <c r="C81" s="376"/>
      <c r="D81" s="698"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81" s="698"/>
      <c r="F81" s="698"/>
      <c r="G81" s="698"/>
      <c r="H81" s="698"/>
      <c r="I81" s="698"/>
      <c r="J81" s="699"/>
      <c r="K81" s="699"/>
      <c r="L81" s="699"/>
      <c r="M81" s="699"/>
      <c r="N81" s="699"/>
      <c r="O81" s="377"/>
      <c r="P81" s="95"/>
    </row>
    <row r="82" spans="1:16" s="16" customFormat="1" ht="12.75">
      <c r="A82" s="83"/>
      <c r="B82" s="365"/>
      <c r="C82" s="376"/>
      <c r="D82" s="681" t="str">
        <f>Translations!$B$187</f>
        <v>Wykaz należy przedstawić jako osobny arkusz wyłącznie w przypadku bardzo dużej floty.</v>
      </c>
      <c r="E82" s="681"/>
      <c r="F82" s="681"/>
      <c r="G82" s="681"/>
      <c r="H82" s="681"/>
      <c r="I82" s="681"/>
      <c r="J82" s="682"/>
      <c r="K82" s="682"/>
      <c r="L82" s="682"/>
      <c r="M82" s="682"/>
      <c r="N82" s="682"/>
      <c r="O82" s="377"/>
      <c r="P82" s="95"/>
    </row>
    <row r="83" spans="1:16" s="71" customFormat="1" ht="15.75">
      <c r="A83" s="95"/>
      <c r="B83" s="365"/>
      <c r="C83" s="376"/>
      <c r="D83" s="377"/>
      <c r="E83" s="377"/>
      <c r="F83" s="377"/>
      <c r="G83" s="377"/>
      <c r="H83" s="377"/>
      <c r="I83" s="377"/>
      <c r="J83" s="377"/>
      <c r="K83" s="377"/>
      <c r="L83" s="377"/>
      <c r="M83" s="377"/>
      <c r="N83" s="377"/>
      <c r="O83" s="377"/>
      <c r="P83" s="128"/>
    </row>
    <row r="84" spans="1:16" s="71" customFormat="1" ht="4.5" customHeight="1">
      <c r="A84" s="95"/>
      <c r="B84" s="16"/>
      <c r="C84" s="378"/>
      <c r="D84" s="135"/>
      <c r="E84" s="135"/>
      <c r="F84" s="135"/>
      <c r="G84" s="135"/>
      <c r="H84" s="135"/>
      <c r="I84" s="135"/>
      <c r="J84" s="135"/>
      <c r="K84" s="135"/>
      <c r="L84" s="135"/>
      <c r="M84" s="135"/>
      <c r="N84" s="135"/>
      <c r="O84" s="125"/>
      <c r="P84" s="128"/>
    </row>
    <row r="85" spans="1:16" s="127" customFormat="1" ht="12.75">
      <c r="A85" s="355"/>
      <c r="C85" s="136"/>
      <c r="D85" s="688" t="str">
        <f>Translations!$B$916</f>
        <v>&lt;&lt;&lt; Jeżeli w punkcie 2(c) wybrany został plan monitorowania tonokilometrów, należy kliknąć tutaj, aby przejść do pkt 4(i). &gt;&gt;&gt;</v>
      </c>
      <c r="E85" s="689"/>
      <c r="F85" s="689"/>
      <c r="G85" s="689"/>
      <c r="H85" s="689"/>
      <c r="I85" s="689"/>
      <c r="J85" s="690"/>
      <c r="K85" s="690"/>
      <c r="L85" s="690"/>
      <c r="M85" s="690"/>
      <c r="N85" s="690"/>
      <c r="O85" s="136"/>
      <c r="P85" s="137"/>
    </row>
    <row r="86" spans="1:16" s="71" customFormat="1" ht="12.75" customHeight="1">
      <c r="A86" s="95"/>
      <c r="C86" s="125"/>
      <c r="D86" s="125"/>
      <c r="E86" s="125"/>
      <c r="F86" s="125"/>
      <c r="G86" s="125"/>
      <c r="H86" s="125"/>
      <c r="I86" s="125"/>
      <c r="J86" s="125"/>
      <c r="K86" s="125"/>
      <c r="L86" s="125"/>
      <c r="M86" s="125"/>
      <c r="N86" s="125"/>
      <c r="O86" s="125"/>
      <c r="P86" s="128"/>
    </row>
    <row r="87" spans="1:16" s="16" customFormat="1" ht="12.75" customHeight="1">
      <c r="A87" s="83"/>
      <c r="B87" s="372"/>
      <c r="C87" s="376"/>
      <c r="D87" s="380"/>
      <c r="E87" s="380"/>
      <c r="F87" s="380"/>
      <c r="G87" s="380"/>
      <c r="H87" s="380"/>
      <c r="I87" s="380"/>
      <c r="J87" s="381"/>
      <c r="K87" s="381"/>
      <c r="L87" s="381"/>
      <c r="M87" s="381"/>
      <c r="N87" s="381"/>
      <c r="O87" s="377"/>
      <c r="P87" s="95"/>
    </row>
    <row r="88" spans="1:16" s="16" customFormat="1" ht="31.5" customHeight="1">
      <c r="A88" s="83"/>
      <c r="B88" s="372"/>
      <c r="C88" s="88"/>
      <c r="D88" s="700"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je przedstawić w polu "opisu".</v>
      </c>
      <c r="E88" s="700"/>
      <c r="F88" s="700"/>
      <c r="G88" s="700"/>
      <c r="H88" s="700"/>
      <c r="I88" s="700"/>
      <c r="J88" s="701"/>
      <c r="K88" s="701"/>
      <c r="L88" s="701"/>
      <c r="M88" s="701"/>
      <c r="N88" s="701"/>
      <c r="O88" s="377"/>
      <c r="P88" s="95"/>
    </row>
    <row r="89" spans="1:16" s="16" customFormat="1" ht="12.75" customHeight="1">
      <c r="A89" s="83"/>
      <c r="B89" s="372"/>
      <c r="C89" s="376"/>
      <c r="D89" s="380"/>
      <c r="E89" s="380"/>
      <c r="F89" s="380"/>
      <c r="G89" s="380"/>
      <c r="H89" s="380"/>
      <c r="I89" s="380"/>
      <c r="J89" s="381"/>
      <c r="K89" s="381"/>
      <c r="L89" s="381"/>
      <c r="M89" s="381"/>
      <c r="N89" s="381"/>
      <c r="O89" s="377"/>
      <c r="P89" s="95"/>
    </row>
    <row r="90" spans="1:16" s="16" customFormat="1" ht="4.5" customHeight="1">
      <c r="A90" s="83"/>
      <c r="B90" s="382"/>
      <c r="C90" s="383"/>
      <c r="D90" s="384"/>
      <c r="E90" s="384"/>
      <c r="F90" s="384"/>
      <c r="G90" s="384"/>
      <c r="H90" s="384"/>
      <c r="I90" s="384"/>
      <c r="J90" s="385"/>
      <c r="K90" s="385"/>
      <c r="L90" s="385"/>
      <c r="M90" s="385"/>
      <c r="N90" s="385"/>
      <c r="O90" s="258"/>
      <c r="P90" s="95"/>
    </row>
    <row r="91" spans="1:16" s="16" customFormat="1" ht="25.5" customHeight="1">
      <c r="A91" s="83"/>
      <c r="B91" s="54"/>
      <c r="C91" s="88" t="s">
        <v>262</v>
      </c>
      <c r="D91" s="585" t="str">
        <f>Translations!$B$918</f>
        <v>Proszę podać szczegółowe informacje dotyczące systemów, procedur i obowiązków wykorzystywanych do określenia kompletności wykazu źródeł emisji (używanych statków powietrznych) w monitorowanym roku.</v>
      </c>
      <c r="E91" s="606"/>
      <c r="F91" s="606"/>
      <c r="G91" s="606"/>
      <c r="H91" s="606"/>
      <c r="I91" s="606"/>
      <c r="J91" s="576"/>
      <c r="K91" s="576"/>
      <c r="L91" s="576"/>
      <c r="M91" s="576"/>
      <c r="N91" s="576"/>
      <c r="O91" s="65"/>
      <c r="P91" s="95"/>
    </row>
    <row r="92" spans="1:16" s="16" customFormat="1" ht="38.25" customHeight="1">
      <c r="A92" s="83"/>
      <c r="B92" s="54"/>
      <c r="C92" s="88"/>
      <c r="D92" s="604" t="str">
        <f>Translations!$B$919</f>
        <v>Pozycje podane poniżej powinny zagwarantować kompletność monitorowania i raportowania w odniesieniu do wielkości emisji dla wszystkich statków powietrznych używanych w monitorowanym roku, łącznie ze statkami posiadanymi, a także dzierżawionymi. Procedura powinna również zapewnić skuteczne śledzenie zmian rodzaju paliwa.</v>
      </c>
      <c r="E92" s="605"/>
      <c r="F92" s="605"/>
      <c r="G92" s="605"/>
      <c r="H92" s="605"/>
      <c r="I92" s="605"/>
      <c r="J92" s="576"/>
      <c r="K92" s="576"/>
      <c r="L92" s="576"/>
      <c r="M92" s="576"/>
      <c r="N92" s="576"/>
      <c r="O92" s="65"/>
      <c r="P92" s="95"/>
    </row>
    <row r="93" spans="1:16" s="16" customFormat="1" ht="12.75" customHeight="1">
      <c r="A93" s="83"/>
      <c r="C93" s="138"/>
      <c r="D93" s="658" t="str">
        <f>Translations!$B$194</f>
        <v>Nazwa procedury</v>
      </c>
      <c r="E93" s="659"/>
      <c r="F93" s="663"/>
      <c r="G93" s="663"/>
      <c r="H93" s="663"/>
      <c r="I93" s="663"/>
      <c r="J93" s="638"/>
      <c r="K93" s="638"/>
      <c r="L93" s="638"/>
      <c r="M93" s="638"/>
      <c r="N93" s="638"/>
      <c r="O93" s="65"/>
      <c r="P93" s="95"/>
    </row>
    <row r="94" spans="1:16" s="16" customFormat="1" ht="12.75" customHeight="1">
      <c r="A94" s="83"/>
      <c r="C94" s="138"/>
      <c r="D94" s="658" t="str">
        <f>Translations!$B$195</f>
        <v>Odniesienie do procedury</v>
      </c>
      <c r="E94" s="659"/>
      <c r="F94" s="663"/>
      <c r="G94" s="663"/>
      <c r="H94" s="663"/>
      <c r="I94" s="663"/>
      <c r="J94" s="638"/>
      <c r="K94" s="638"/>
      <c r="L94" s="638"/>
      <c r="M94" s="638"/>
      <c r="N94" s="638"/>
      <c r="O94" s="65"/>
      <c r="P94" s="95"/>
    </row>
    <row r="95" spans="1:16" s="16" customFormat="1" ht="12.75">
      <c r="A95" s="83"/>
      <c r="B95" s="54" t="str">
        <f>Translations!$B$196</f>
        <v>
</v>
      </c>
      <c r="C95" s="138"/>
      <c r="D95" s="658" t="str">
        <f>Translations!$B$197</f>
        <v>Krótki opis procedury</v>
      </c>
      <c r="E95" s="659"/>
      <c r="F95" s="663"/>
      <c r="G95" s="663"/>
      <c r="H95" s="663"/>
      <c r="I95" s="663"/>
      <c r="J95" s="638"/>
      <c r="K95" s="638"/>
      <c r="L95" s="638"/>
      <c r="M95" s="638"/>
      <c r="N95" s="638"/>
      <c r="O95" s="65"/>
      <c r="P95" s="95"/>
    </row>
    <row r="96" spans="1:16" s="16" customFormat="1" ht="30" customHeight="1">
      <c r="A96" s="83"/>
      <c r="B96" s="54"/>
      <c r="C96" s="138"/>
      <c r="D96" s="658" t="str">
        <f>Translations!$B$198</f>
        <v>Stanowisko lub departament odpowiedzialny za zarządzanie danymi</v>
      </c>
      <c r="E96" s="659"/>
      <c r="F96" s="663"/>
      <c r="G96" s="663"/>
      <c r="H96" s="663"/>
      <c r="I96" s="663"/>
      <c r="J96" s="638"/>
      <c r="K96" s="638"/>
      <c r="L96" s="638"/>
      <c r="M96" s="638"/>
      <c r="N96" s="638"/>
      <c r="O96" s="65"/>
      <c r="P96" s="95"/>
    </row>
    <row r="97" spans="1:16" s="16" customFormat="1" ht="25.5" customHeight="1">
      <c r="A97" s="83"/>
      <c r="B97" s="54"/>
      <c r="C97" s="138"/>
      <c r="D97" s="658" t="str">
        <f>Translations!$B$199</f>
        <v>Miejsce przechowywania danych</v>
      </c>
      <c r="E97" s="659"/>
      <c r="F97" s="663"/>
      <c r="G97" s="663"/>
      <c r="H97" s="663"/>
      <c r="I97" s="663"/>
      <c r="J97" s="638"/>
      <c r="K97" s="638"/>
      <c r="L97" s="638"/>
      <c r="M97" s="638"/>
      <c r="N97" s="638"/>
      <c r="O97" s="65"/>
      <c r="P97" s="95"/>
    </row>
    <row r="98" spans="1:16" s="16" customFormat="1" ht="25.5" customHeight="1">
      <c r="A98" s="83"/>
      <c r="B98" s="54"/>
      <c r="C98" s="138"/>
      <c r="D98" s="658" t="str">
        <f>Translations!$B$200</f>
        <v>Nazwa stosowanego systemu (jeżeli dotyczy)</v>
      </c>
      <c r="E98" s="659"/>
      <c r="F98" s="663"/>
      <c r="G98" s="663"/>
      <c r="H98" s="663"/>
      <c r="I98" s="663"/>
      <c r="J98" s="638"/>
      <c r="K98" s="638"/>
      <c r="L98" s="638"/>
      <c r="M98" s="638"/>
      <c r="N98" s="638"/>
      <c r="O98" s="65"/>
      <c r="P98" s="95"/>
    </row>
    <row r="99" spans="1:16" s="16" customFormat="1" ht="12.75">
      <c r="A99" s="83"/>
      <c r="C99" s="92"/>
      <c r="D99" s="139"/>
      <c r="E99" s="139"/>
      <c r="F99" s="140"/>
      <c r="G99" s="140"/>
      <c r="H99" s="140"/>
      <c r="I99" s="140"/>
      <c r="J99" s="140"/>
      <c r="K99" s="140"/>
      <c r="L99" s="140"/>
      <c r="M99" s="140"/>
      <c r="N99" s="140"/>
      <c r="O99" s="65"/>
      <c r="P99" s="95"/>
    </row>
    <row r="100" spans="1:16" s="16" customFormat="1" ht="25.5" customHeight="1">
      <c r="A100" s="83"/>
      <c r="B100" s="54"/>
      <c r="C100" s="255" t="s">
        <v>257</v>
      </c>
      <c r="D100" s="606" t="str">
        <f>Translations!$B$201</f>
        <v>Proszę podać szczegółowe informacje dotyczące procedur wykorzystywanych do monitorowania kompletności wykazu lotów prowadzonych pod niepowtarzalnym oznacznikiem dla pary lotnisk.</v>
      </c>
      <c r="E100" s="606"/>
      <c r="F100" s="606"/>
      <c r="G100" s="606"/>
      <c r="H100" s="606"/>
      <c r="I100" s="606"/>
      <c r="J100" s="576"/>
      <c r="K100" s="576"/>
      <c r="L100" s="576"/>
      <c r="M100" s="576"/>
      <c r="N100" s="576"/>
      <c r="O100" s="141"/>
      <c r="P100" s="142"/>
    </row>
    <row r="101" spans="1:16" s="16" customFormat="1" ht="38.25" customHeight="1">
      <c r="A101" s="83"/>
      <c r="B101" s="54"/>
      <c r="C101" s="138"/>
      <c r="D101" s="672" t="str">
        <f>Translations!$B$202</f>
        <v>Proszę podać szczegółowe informacje dotyczące obowiązujących procedur i systemów służących do prowadzenia aktualizowanego szczegółowego wykazu par lotnisk i lotów obsługiwanych w okresie monitorowania oraz obowiązujących procedur mających na celu zapewnienie kompletności danych i uniknięcie ich powielania.</v>
      </c>
      <c r="E101" s="672"/>
      <c r="F101" s="672"/>
      <c r="G101" s="672"/>
      <c r="H101" s="672"/>
      <c r="I101" s="672"/>
      <c r="J101" s="673"/>
      <c r="K101" s="673"/>
      <c r="L101" s="673"/>
      <c r="M101" s="673"/>
      <c r="N101" s="673"/>
      <c r="O101" s="143"/>
      <c r="P101" s="144"/>
    </row>
    <row r="102" spans="1:16" s="16" customFormat="1" ht="12.75" customHeight="1">
      <c r="A102" s="83"/>
      <c r="C102" s="138"/>
      <c r="D102" s="658" t="str">
        <f>Translations!$B$194</f>
        <v>Nazwa procedury</v>
      </c>
      <c r="E102" s="659"/>
      <c r="F102" s="663"/>
      <c r="G102" s="663"/>
      <c r="H102" s="663"/>
      <c r="I102" s="663"/>
      <c r="J102" s="638"/>
      <c r="K102" s="638"/>
      <c r="L102" s="638"/>
      <c r="M102" s="638"/>
      <c r="N102" s="638"/>
      <c r="O102" s="65"/>
      <c r="P102" s="95"/>
    </row>
    <row r="103" spans="1:16" s="16" customFormat="1" ht="12.75" customHeight="1">
      <c r="A103" s="83"/>
      <c r="C103" s="138"/>
      <c r="D103" s="658" t="str">
        <f>Translations!$B$195</f>
        <v>Odniesienie do procedury</v>
      </c>
      <c r="E103" s="659"/>
      <c r="F103" s="663"/>
      <c r="G103" s="663"/>
      <c r="H103" s="663"/>
      <c r="I103" s="663"/>
      <c r="J103" s="638"/>
      <c r="K103" s="638"/>
      <c r="L103" s="638"/>
      <c r="M103" s="638"/>
      <c r="N103" s="638"/>
      <c r="O103" s="65"/>
      <c r="P103" s="95"/>
    </row>
    <row r="104" spans="1:16" s="16" customFormat="1" ht="12.75">
      <c r="A104" s="83"/>
      <c r="B104" s="54" t="str">
        <f>Translations!$B$196</f>
        <v>
</v>
      </c>
      <c r="C104" s="138"/>
      <c r="D104" s="658" t="str">
        <f>Translations!$B$197</f>
        <v>Krótki opis procedury</v>
      </c>
      <c r="E104" s="659"/>
      <c r="F104" s="663"/>
      <c r="G104" s="663"/>
      <c r="H104" s="663"/>
      <c r="I104" s="663"/>
      <c r="J104" s="638"/>
      <c r="K104" s="638"/>
      <c r="L104" s="638"/>
      <c r="M104" s="638"/>
      <c r="N104" s="638"/>
      <c r="O104" s="65"/>
      <c r="P104" s="95"/>
    </row>
    <row r="105" spans="1:16" s="16" customFormat="1" ht="30" customHeight="1">
      <c r="A105" s="83"/>
      <c r="B105" s="54"/>
      <c r="C105" s="138"/>
      <c r="D105" s="658" t="str">
        <f>Translations!$B$198</f>
        <v>Stanowisko lub departament odpowiedzialny za zarządzanie danymi</v>
      </c>
      <c r="E105" s="659"/>
      <c r="F105" s="663"/>
      <c r="G105" s="663"/>
      <c r="H105" s="663"/>
      <c r="I105" s="663"/>
      <c r="J105" s="638"/>
      <c r="K105" s="638"/>
      <c r="L105" s="638"/>
      <c r="M105" s="638"/>
      <c r="N105" s="638"/>
      <c r="O105" s="65"/>
      <c r="P105" s="95"/>
    </row>
    <row r="106" spans="1:16" s="16" customFormat="1" ht="12.75" customHeight="1">
      <c r="A106" s="83"/>
      <c r="B106" s="54"/>
      <c r="C106" s="138"/>
      <c r="D106" s="658" t="str">
        <f>Translations!$B$199</f>
        <v>Miejsce przechowywania danych</v>
      </c>
      <c r="E106" s="659"/>
      <c r="F106" s="663"/>
      <c r="G106" s="663"/>
      <c r="H106" s="663"/>
      <c r="I106" s="663"/>
      <c r="J106" s="638"/>
      <c r="K106" s="638"/>
      <c r="L106" s="638"/>
      <c r="M106" s="638"/>
      <c r="N106" s="638"/>
      <c r="O106" s="65"/>
      <c r="P106" s="95"/>
    </row>
    <row r="107" spans="1:16" s="16" customFormat="1" ht="25.5" customHeight="1">
      <c r="A107" s="83"/>
      <c r="B107" s="54"/>
      <c r="C107" s="138"/>
      <c r="D107" s="658" t="str">
        <f>Translations!$B$200</f>
        <v>Nazwa stosowanego systemu (jeżeli dotyczy)</v>
      </c>
      <c r="E107" s="659"/>
      <c r="F107" s="663"/>
      <c r="G107" s="663"/>
      <c r="H107" s="663"/>
      <c r="I107" s="663"/>
      <c r="J107" s="638"/>
      <c r="K107" s="638"/>
      <c r="L107" s="638"/>
      <c r="M107" s="638"/>
      <c r="N107" s="638"/>
      <c r="O107" s="65"/>
      <c r="P107" s="95"/>
    </row>
    <row r="108" spans="1:16" s="16" customFormat="1" ht="12.75">
      <c r="A108" s="83"/>
      <c r="C108" s="138"/>
      <c r="D108" s="145"/>
      <c r="E108" s="145"/>
      <c r="F108" s="145"/>
      <c r="G108" s="145"/>
      <c r="H108" s="145"/>
      <c r="I108" s="145"/>
      <c r="J108" s="145"/>
      <c r="K108" s="145"/>
      <c r="L108" s="145"/>
      <c r="M108" s="145"/>
      <c r="N108" s="145"/>
      <c r="O108" s="143"/>
      <c r="P108" s="146"/>
    </row>
    <row r="109" spans="1:16" s="16" customFormat="1" ht="39.75" customHeight="1">
      <c r="A109" s="83"/>
      <c r="B109" s="54"/>
      <c r="C109" s="255" t="s">
        <v>565</v>
      </c>
      <c r="D109" s="585" t="str">
        <f>Translations!$B$920</f>
        <v>Proszę podać szczegółowe informacje dotyczące procedur stosowanych do określania, czy loty objęte są zakresem załącznika I do dyrektywy i/lub mechanizmem CORSIA, zapewniających kompletność i pozwalających uniknąć podwójnego naliczania.</v>
      </c>
      <c r="E109" s="606"/>
      <c r="F109" s="606"/>
      <c r="G109" s="606"/>
      <c r="H109" s="606"/>
      <c r="I109" s="606"/>
      <c r="J109" s="606"/>
      <c r="K109" s="606"/>
      <c r="L109" s="606"/>
      <c r="M109" s="606"/>
      <c r="N109" s="606"/>
      <c r="O109" s="141"/>
      <c r="P109" s="142"/>
    </row>
    <row r="110" spans="1:16" s="16" customFormat="1" ht="30.75" customHeight="1">
      <c r="A110" s="83"/>
      <c r="B110" s="54"/>
      <c r="C110" s="138"/>
      <c r="D110" s="671" t="str">
        <f>Translations!$B$921</f>
        <v>Proszę podać szczegółowe informacje dotyczące obowiązujących systemów mających na celu prowadzenie aktualizowanego szczegółowego wykazu lotów obsługiwanych w okresie monitorowania, które zostały włączone do EU ETS i/lub mechanizmu CORSIA lub zostały z nich wyłączone, oraz obowiązujących procedur mających na celu zagwarantowanie kompletności danych i uniknięcie ich powielania.</v>
      </c>
      <c r="E110" s="672"/>
      <c r="F110" s="672"/>
      <c r="G110" s="672"/>
      <c r="H110" s="672"/>
      <c r="I110" s="672"/>
      <c r="J110" s="673"/>
      <c r="K110" s="673"/>
      <c r="L110" s="673"/>
      <c r="M110" s="673"/>
      <c r="N110" s="673"/>
      <c r="O110" s="147"/>
      <c r="P110" s="144"/>
    </row>
    <row r="111" spans="1:16" s="16" customFormat="1" ht="30.75" customHeight="1">
      <c r="A111" s="83"/>
      <c r="B111" s="54"/>
      <c r="C111" s="138"/>
      <c r="D111" s="671" t="str">
        <f>Translations!$B$922</f>
        <v>Zaleca się uwzględnienie w tej procedurze kroków, które umożliwiają rozróżnienie lotów wewnątrz EOG („ograniczony zakres”) i lotów objętych „pełnym zakresem” systemu EU ETS. Więcej informacji można znaleźć w Dokumencie 2 z wytycznymi dotyczącymi MRR „Rozporządzenie w sprawie monitorowania i raportowania - Ogólne wytyczne dla operatorów statków powietrznych”. Dokument ten można znaleźć pod adresem:</v>
      </c>
      <c r="E111" s="672"/>
      <c r="F111" s="672"/>
      <c r="G111" s="672"/>
      <c r="H111" s="672"/>
      <c r="I111" s="672"/>
      <c r="J111" s="673"/>
      <c r="K111" s="673"/>
      <c r="L111" s="673"/>
      <c r="M111" s="673"/>
      <c r="N111" s="673"/>
      <c r="O111" s="147"/>
      <c r="P111" s="144"/>
    </row>
    <row r="112" spans="1:16" s="16" customFormat="1" ht="12.75" customHeight="1">
      <c r="A112" s="83"/>
      <c r="B112" s="54"/>
      <c r="C112" s="138"/>
      <c r="D112" s="702" t="str">
        <f>Translations!$B$871</f>
        <v>https://ec.europa.eu/clima/sites/clima/files/ets/monitoring/docs/gd2_guidance_aircraft_en.pdf</v>
      </c>
      <c r="E112" s="703"/>
      <c r="F112" s="703"/>
      <c r="G112" s="703"/>
      <c r="H112" s="703"/>
      <c r="I112" s="703"/>
      <c r="J112" s="703"/>
      <c r="K112" s="703"/>
      <c r="L112" s="703"/>
      <c r="M112" s="703"/>
      <c r="N112" s="703"/>
      <c r="O112" s="147"/>
      <c r="P112" s="144"/>
    </row>
    <row r="113" spans="1:16" s="16" customFormat="1" ht="4.5" customHeight="1">
      <c r="A113" s="83"/>
      <c r="B113" s="372"/>
      <c r="C113" s="376"/>
      <c r="D113" s="380"/>
      <c r="E113" s="380"/>
      <c r="F113" s="380"/>
      <c r="G113" s="380"/>
      <c r="H113" s="380"/>
      <c r="I113" s="380"/>
      <c r="J113" s="381"/>
      <c r="K113" s="381"/>
      <c r="L113" s="381"/>
      <c r="M113" s="381"/>
      <c r="N113" s="381"/>
      <c r="O113" s="377"/>
      <c r="P113" s="95"/>
    </row>
    <row r="114" spans="1:16" s="16" customFormat="1" ht="25.5" customHeight="1">
      <c r="A114" s="83"/>
      <c r="B114" s="372"/>
      <c r="C114" s="88"/>
      <c r="D114" s="574" t="str">
        <f>Translations!$B$923</f>
        <v>Różnice w zakresie systemu EU ETS i mechanizmu CORSIA można znaleźć w arkuszu „Wytyczne i warunki” niniejszego formularza oraz odpowiednich materiałach informacyjnych.</v>
      </c>
      <c r="E114" s="574"/>
      <c r="F114" s="574"/>
      <c r="G114" s="574"/>
      <c r="H114" s="574"/>
      <c r="I114" s="574"/>
      <c r="J114" s="574"/>
      <c r="K114" s="574"/>
      <c r="L114" s="574"/>
      <c r="M114" s="574"/>
      <c r="N114" s="574"/>
      <c r="O114" s="377"/>
      <c r="P114" s="95"/>
    </row>
    <row r="115" spans="1:16" s="16" customFormat="1" ht="4.5" customHeight="1">
      <c r="A115" s="83"/>
      <c r="B115" s="372"/>
      <c r="C115" s="376"/>
      <c r="D115" s="380"/>
      <c r="E115" s="380"/>
      <c r="F115" s="380"/>
      <c r="G115" s="380"/>
      <c r="H115" s="380"/>
      <c r="I115" s="380"/>
      <c r="J115" s="381"/>
      <c r="K115" s="381"/>
      <c r="L115" s="381"/>
      <c r="M115" s="381"/>
      <c r="N115" s="381"/>
      <c r="O115" s="377"/>
      <c r="P115" s="95"/>
    </row>
    <row r="116" spans="1:16" s="16" customFormat="1" ht="12.75" customHeight="1">
      <c r="A116" s="83"/>
      <c r="C116" s="138"/>
      <c r="D116" s="658" t="str">
        <f>Translations!$B$194</f>
        <v>Nazwa procedury</v>
      </c>
      <c r="E116" s="659"/>
      <c r="F116" s="663"/>
      <c r="G116" s="663"/>
      <c r="H116" s="663"/>
      <c r="I116" s="663"/>
      <c r="J116" s="638"/>
      <c r="K116" s="638"/>
      <c r="L116" s="638"/>
      <c r="M116" s="638"/>
      <c r="N116" s="638"/>
      <c r="O116" s="65"/>
      <c r="P116" s="95"/>
    </row>
    <row r="117" spans="1:16" s="16" customFormat="1" ht="12.75" customHeight="1">
      <c r="A117" s="83"/>
      <c r="C117" s="138"/>
      <c r="D117" s="658" t="str">
        <f>Translations!$B$195</f>
        <v>Odniesienie do procedury</v>
      </c>
      <c r="E117" s="659"/>
      <c r="F117" s="663"/>
      <c r="G117" s="663"/>
      <c r="H117" s="663"/>
      <c r="I117" s="663"/>
      <c r="J117" s="638"/>
      <c r="K117" s="638"/>
      <c r="L117" s="638"/>
      <c r="M117" s="638"/>
      <c r="N117" s="638"/>
      <c r="O117" s="65"/>
      <c r="P117" s="95"/>
    </row>
    <row r="118" spans="1:16" s="16" customFormat="1" ht="12.75">
      <c r="A118" s="83"/>
      <c r="B118" s="54" t="str">
        <f>Translations!$B$196</f>
        <v>
</v>
      </c>
      <c r="C118" s="138"/>
      <c r="D118" s="658" t="str">
        <f>Translations!$B$197</f>
        <v>Krótki opis procedury</v>
      </c>
      <c r="E118" s="659"/>
      <c r="F118" s="663"/>
      <c r="G118" s="663"/>
      <c r="H118" s="663"/>
      <c r="I118" s="663"/>
      <c r="J118" s="638"/>
      <c r="K118" s="638"/>
      <c r="L118" s="638"/>
      <c r="M118" s="638"/>
      <c r="N118" s="638"/>
      <c r="O118" s="65"/>
      <c r="P118" s="95"/>
    </row>
    <row r="119" spans="1:16" s="16" customFormat="1" ht="30" customHeight="1">
      <c r="A119" s="83"/>
      <c r="B119" s="54"/>
      <c r="C119" s="138"/>
      <c r="D119" s="658" t="str">
        <f>Translations!$B$198</f>
        <v>Stanowisko lub departament odpowiedzialny za zarządzanie danymi</v>
      </c>
      <c r="E119" s="659"/>
      <c r="F119" s="663"/>
      <c r="G119" s="663"/>
      <c r="H119" s="663"/>
      <c r="I119" s="663"/>
      <c r="J119" s="638"/>
      <c r="K119" s="638"/>
      <c r="L119" s="638"/>
      <c r="M119" s="638"/>
      <c r="N119" s="638"/>
      <c r="O119" s="65"/>
      <c r="P119" s="95"/>
    </row>
    <row r="120" spans="1:16" s="16" customFormat="1" ht="25.5" customHeight="1">
      <c r="A120" s="83"/>
      <c r="B120" s="54"/>
      <c r="C120" s="138"/>
      <c r="D120" s="658" t="str">
        <f>Translations!$B$199</f>
        <v>Miejsce przechowywania danych</v>
      </c>
      <c r="E120" s="659"/>
      <c r="F120" s="663"/>
      <c r="G120" s="663"/>
      <c r="H120" s="663"/>
      <c r="I120" s="663"/>
      <c r="J120" s="638"/>
      <c r="K120" s="638"/>
      <c r="L120" s="638"/>
      <c r="M120" s="638"/>
      <c r="N120" s="638"/>
      <c r="O120" s="65"/>
      <c r="P120" s="95"/>
    </row>
    <row r="121" spans="1:16" s="16" customFormat="1" ht="25.5" customHeight="1">
      <c r="A121" s="83"/>
      <c r="B121" s="54"/>
      <c r="C121" s="138"/>
      <c r="D121" s="658" t="str">
        <f>Translations!$B$200</f>
        <v>Nazwa stosowanego systemu (jeżeli dotyczy)</v>
      </c>
      <c r="E121" s="659"/>
      <c r="F121" s="663"/>
      <c r="G121" s="663"/>
      <c r="H121" s="663"/>
      <c r="I121" s="663"/>
      <c r="J121" s="638"/>
      <c r="K121" s="638"/>
      <c r="L121" s="638"/>
      <c r="M121" s="638"/>
      <c r="N121" s="638"/>
      <c r="O121" s="65"/>
      <c r="P121" s="95"/>
    </row>
    <row r="122" spans="1:16" s="16" customFormat="1" ht="12.75">
      <c r="A122" s="83"/>
      <c r="O122" s="65"/>
      <c r="P122" s="148"/>
    </row>
    <row r="123" spans="1:16" s="16" customFormat="1" ht="4.5" customHeight="1">
      <c r="A123" s="83"/>
      <c r="B123" s="372"/>
      <c r="C123" s="376"/>
      <c r="D123" s="380"/>
      <c r="E123" s="380"/>
      <c r="F123" s="380"/>
      <c r="G123" s="380"/>
      <c r="H123" s="380"/>
      <c r="I123" s="380"/>
      <c r="J123" s="381"/>
      <c r="K123" s="381"/>
      <c r="L123" s="381"/>
      <c r="M123" s="381"/>
      <c r="N123" s="381"/>
      <c r="O123" s="377"/>
      <c r="P123" s="95"/>
    </row>
    <row r="124" spans="1:16" s="16" customFormat="1" ht="25.5" customHeight="1">
      <c r="A124" s="83"/>
      <c r="B124" s="372"/>
      <c r="C124" s="88" t="s">
        <v>269</v>
      </c>
      <c r="D124" s="585" t="str">
        <f>Translations!$B$924</f>
        <v>Proszę opisać procedurę określania, czy loty podlegają pod mechanizm CORSIA, zapewniając kompletność i unikając podwójnego liczenia.</v>
      </c>
      <c r="E124" s="585"/>
      <c r="F124" s="585"/>
      <c r="G124" s="585"/>
      <c r="H124" s="585"/>
      <c r="I124" s="585"/>
      <c r="J124" s="585"/>
      <c r="K124" s="585"/>
      <c r="L124" s="585"/>
      <c r="M124" s="585"/>
      <c r="N124" s="585"/>
      <c r="O124" s="377"/>
      <c r="P124" s="95"/>
    </row>
    <row r="125" spans="1:16" s="16" customFormat="1" ht="30.75" customHeight="1">
      <c r="A125" s="83"/>
      <c r="B125" s="372"/>
      <c r="C125" s="88"/>
      <c r="D125" s="574" t="str">
        <f>Translations!$B$925</f>
        <v>Sekcja ta musi zostać wypełniona tylko w przypadku, gdy procedura opisana w punkcie (g) nie zawiera wymaganych etapów oceny. Proszę zauważyć, że są loty, które mogą być objęte zarówno systemem EU ETS  i mechanizmem CORSIA. Zaleca się włączenie w tej procedurze odpowiednich etapów oceny w celu identyfikacji tych lotów.</v>
      </c>
      <c r="E125" s="630"/>
      <c r="F125" s="630"/>
      <c r="G125" s="630"/>
      <c r="H125" s="630"/>
      <c r="I125" s="630"/>
      <c r="J125" s="630"/>
      <c r="K125" s="630"/>
      <c r="L125" s="630"/>
      <c r="M125" s="630"/>
      <c r="N125" s="630"/>
      <c r="O125" s="377"/>
      <c r="P125" s="95"/>
    </row>
    <row r="126" spans="1:16" s="16" customFormat="1" ht="21" customHeight="1">
      <c r="A126" s="83"/>
      <c r="B126" s="372"/>
      <c r="C126" s="88"/>
      <c r="D126" s="644" t="str">
        <f>Translations!$B$926</f>
        <v>Należy zachować szczególną ostrożność, aby zapewnić, że procedura ta prowadzi do rozróżnienia pomiędzy lotami wymagającymi kompensacji, jak opisano w Załączniku 16, Tom IV, Część II rozdziału 3, 3.1., a innymi lotami, w okresie od 1 stycznia 2021 r.</v>
      </c>
      <c r="E126" s="645"/>
      <c r="F126" s="645"/>
      <c r="G126" s="645"/>
      <c r="H126" s="645"/>
      <c r="I126" s="645"/>
      <c r="J126" s="645"/>
      <c r="K126" s="645"/>
      <c r="L126" s="645"/>
      <c r="M126" s="645"/>
      <c r="N126" s="645"/>
      <c r="O126" s="377"/>
      <c r="P126" s="95"/>
    </row>
    <row r="127" spans="1:16" s="16" customFormat="1" ht="25.5" customHeight="1">
      <c r="A127" s="83"/>
      <c r="B127" s="372"/>
      <c r="C127" s="88"/>
      <c r="D127" s="644" t="str">
        <f>Translations!$B$927</f>
        <v>W tym celu procedura musi obejmować regularne sprawdzanie elementu implementacyjnego CORSIA "CORSIA States for Chapter 3 State Pair".</v>
      </c>
      <c r="E127" s="645"/>
      <c r="F127" s="645"/>
      <c r="G127" s="645"/>
      <c r="H127" s="645"/>
      <c r="I127" s="645"/>
      <c r="J127" s="645"/>
      <c r="K127" s="645"/>
      <c r="L127" s="645"/>
      <c r="M127" s="645"/>
      <c r="N127" s="645"/>
      <c r="O127" s="377"/>
      <c r="P127" s="95"/>
    </row>
    <row r="128" spans="1:16" s="16" customFormat="1" ht="12.75" customHeight="1">
      <c r="A128" s="83"/>
      <c r="B128" s="372"/>
      <c r="C128" s="88"/>
      <c r="D128" s="642" t="str">
        <f>Translations!$B$928</f>
        <v>https://www.icao.int/environmental-protection/CORSIA/Pages/state-pairs.aspx</v>
      </c>
      <c r="E128" s="643"/>
      <c r="F128" s="643"/>
      <c r="G128" s="643"/>
      <c r="H128" s="643"/>
      <c r="I128" s="643"/>
      <c r="J128" s="643"/>
      <c r="K128" s="643"/>
      <c r="L128" s="643"/>
      <c r="M128" s="643"/>
      <c r="N128" s="643"/>
      <c r="O128" s="377"/>
      <c r="P128" s="95"/>
    </row>
    <row r="129" spans="1:16" s="16" customFormat="1" ht="12.75" customHeight="1">
      <c r="A129" s="83"/>
      <c r="B129" s="372"/>
      <c r="C129" s="88"/>
      <c r="D129" s="658" t="str">
        <f>Translations!$B$194</f>
        <v>Nazwa procedury</v>
      </c>
      <c r="E129" s="659"/>
      <c r="F129" s="663"/>
      <c r="G129" s="663"/>
      <c r="H129" s="663"/>
      <c r="I129" s="663"/>
      <c r="J129" s="638"/>
      <c r="K129" s="638"/>
      <c r="L129" s="638"/>
      <c r="M129" s="638"/>
      <c r="N129" s="638"/>
      <c r="O129" s="377"/>
      <c r="P129" s="95"/>
    </row>
    <row r="130" spans="1:16" s="16" customFormat="1" ht="12.75" customHeight="1">
      <c r="A130" s="83"/>
      <c r="B130" s="372"/>
      <c r="C130" s="88"/>
      <c r="D130" s="658" t="str">
        <f>Translations!$B$195</f>
        <v>Odniesienie do procedury</v>
      </c>
      <c r="E130" s="659"/>
      <c r="F130" s="663"/>
      <c r="G130" s="663"/>
      <c r="H130" s="663"/>
      <c r="I130" s="663"/>
      <c r="J130" s="638"/>
      <c r="K130" s="638"/>
      <c r="L130" s="638"/>
      <c r="M130" s="638"/>
      <c r="N130" s="638"/>
      <c r="O130" s="377"/>
      <c r="P130" s="95"/>
    </row>
    <row r="131" spans="1:16" s="16" customFormat="1" ht="38.25" customHeight="1">
      <c r="A131" s="83"/>
      <c r="B131" s="372"/>
      <c r="C131" s="88"/>
      <c r="D131" s="658" t="str">
        <f>Translations!$B$197</f>
        <v>Krótki opis procedury</v>
      </c>
      <c r="E131" s="659"/>
      <c r="F131" s="663"/>
      <c r="G131" s="663"/>
      <c r="H131" s="663"/>
      <c r="I131" s="663"/>
      <c r="J131" s="638"/>
      <c r="K131" s="638"/>
      <c r="L131" s="638"/>
      <c r="M131" s="638"/>
      <c r="N131" s="638"/>
      <c r="O131" s="377"/>
      <c r="P131" s="95"/>
    </row>
    <row r="132" spans="1:16" s="16" customFormat="1" ht="30" customHeight="1">
      <c r="A132" s="83"/>
      <c r="B132" s="372"/>
      <c r="C132" s="88"/>
      <c r="D132" s="658" t="str">
        <f>Translations!$B$198</f>
        <v>Stanowisko lub departament odpowiedzialny za zarządzanie danymi</v>
      </c>
      <c r="E132" s="659"/>
      <c r="F132" s="663"/>
      <c r="G132" s="663"/>
      <c r="H132" s="663"/>
      <c r="I132" s="663"/>
      <c r="J132" s="638"/>
      <c r="K132" s="638"/>
      <c r="L132" s="638"/>
      <c r="M132" s="638"/>
      <c r="N132" s="638"/>
      <c r="O132" s="377"/>
      <c r="P132" s="95"/>
    </row>
    <row r="133" spans="1:16" s="16" customFormat="1" ht="25.5" customHeight="1">
      <c r="A133" s="83"/>
      <c r="B133" s="372"/>
      <c r="C133" s="88"/>
      <c r="D133" s="658" t="str">
        <f>Translations!$B$199</f>
        <v>Miejsce przechowywania danych</v>
      </c>
      <c r="E133" s="659"/>
      <c r="F133" s="663"/>
      <c r="G133" s="663"/>
      <c r="H133" s="663"/>
      <c r="I133" s="663"/>
      <c r="J133" s="638"/>
      <c r="K133" s="638"/>
      <c r="L133" s="638"/>
      <c r="M133" s="638"/>
      <c r="N133" s="638"/>
      <c r="O133" s="377"/>
      <c r="P133" s="95"/>
    </row>
    <row r="134" spans="1:16" s="16" customFormat="1" ht="25.5" customHeight="1">
      <c r="A134" s="83"/>
      <c r="B134" s="372"/>
      <c r="C134" s="88"/>
      <c r="D134" s="658" t="str">
        <f>Translations!$B$200</f>
        <v>Nazwa stosowanego systemu (jeżeli dotyczy)</v>
      </c>
      <c r="E134" s="659"/>
      <c r="F134" s="663"/>
      <c r="G134" s="663"/>
      <c r="H134" s="663"/>
      <c r="I134" s="663"/>
      <c r="J134" s="638"/>
      <c r="K134" s="638"/>
      <c r="L134" s="638"/>
      <c r="M134" s="638"/>
      <c r="N134" s="638"/>
      <c r="O134" s="377"/>
      <c r="P134" s="95"/>
    </row>
    <row r="135" spans="1:16" s="16" customFormat="1" ht="4.5" customHeight="1">
      <c r="A135" s="83"/>
      <c r="B135" s="372"/>
      <c r="C135" s="376"/>
      <c r="D135" s="380"/>
      <c r="E135" s="380"/>
      <c r="F135" s="380"/>
      <c r="G135" s="380"/>
      <c r="H135" s="380"/>
      <c r="I135" s="380"/>
      <c r="J135" s="381"/>
      <c r="K135" s="381"/>
      <c r="L135" s="381"/>
      <c r="M135" s="381"/>
      <c r="N135" s="381"/>
      <c r="O135" s="377"/>
      <c r="P135" s="95"/>
    </row>
    <row r="136" spans="1:16" s="16" customFormat="1" ht="12.75">
      <c r="A136" s="83"/>
      <c r="O136" s="65"/>
      <c r="P136" s="148"/>
    </row>
    <row r="137" spans="1:16" s="149" customFormat="1" ht="26.25" customHeight="1">
      <c r="A137" s="150"/>
      <c r="C137" s="88" t="s">
        <v>292</v>
      </c>
      <c r="D137" s="585" t="str">
        <f>Translations!$B$205</f>
        <v>Proszę przedstawić szacowaną lub przewidywaną całkowitą wielkość rocznych emisji CO2 pochodzącą z paliw kopalnych wykorzystywanych w działalnościach objętych załącznikiem I.</v>
      </c>
      <c r="E137" s="575"/>
      <c r="F137" s="575"/>
      <c r="G137" s="575"/>
      <c r="H137" s="575"/>
      <c r="I137" s="575"/>
      <c r="J137" s="575"/>
      <c r="K137" s="575"/>
      <c r="L137" s="575"/>
      <c r="M137" s="575"/>
      <c r="N137" s="575"/>
      <c r="P137" s="95"/>
    </row>
    <row r="138" spans="1:16" s="149" customFormat="1" ht="11.25" customHeight="1">
      <c r="A138" s="150"/>
      <c r="B138" s="114"/>
      <c r="C138" s="88"/>
      <c r="D138" s="657" t="str">
        <f>Translations!$B$929</f>
        <v>Liczba ta powinna uwzględniać wyłącznie loty, które są objęte EU ETS (pełen zakres).</v>
      </c>
      <c r="E138" s="649"/>
      <c r="F138" s="649"/>
      <c r="G138" s="649"/>
      <c r="H138" s="649"/>
      <c r="I138" s="649"/>
      <c r="J138" s="649"/>
      <c r="K138" s="649"/>
      <c r="L138" s="649"/>
      <c r="M138" s="649"/>
      <c r="N138" s="649"/>
      <c r="P138" s="95"/>
    </row>
    <row r="139" spans="1:16" s="149" customFormat="1" ht="12.75">
      <c r="A139" s="150"/>
      <c r="C139" s="88"/>
      <c r="D139" s="650"/>
      <c r="E139" s="651"/>
      <c r="F139" s="151" t="str">
        <f>Translations!$B$207</f>
        <v>tony CO2</v>
      </c>
      <c r="G139" s="138"/>
      <c r="H139" s="138"/>
      <c r="I139" s="138"/>
      <c r="J139" s="138"/>
      <c r="N139" s="152"/>
      <c r="P139" s="95"/>
    </row>
    <row r="140" spans="1:16" s="149" customFormat="1" ht="12.75">
      <c r="A140" s="150"/>
      <c r="C140" s="138"/>
      <c r="D140" s="153"/>
      <c r="E140" s="153"/>
      <c r="F140" s="153"/>
      <c r="G140" s="153"/>
      <c r="H140" s="153"/>
      <c r="I140" s="153"/>
      <c r="J140" s="153"/>
      <c r="K140" s="153"/>
      <c r="N140" s="152"/>
      <c r="P140" s="95"/>
    </row>
    <row r="141" spans="1:16" s="149" customFormat="1" ht="27.75" customHeight="1">
      <c r="A141" s="150"/>
      <c r="C141" s="88" t="s">
        <v>691</v>
      </c>
      <c r="D141" s="585" t="str">
        <f>Translations!$B$930</f>
        <v>Proszę przedstawić szacowaną lub przewidywaną całkowitą wielkość rocznych emisji CO2 pochodzącą z paliw kopalnych wykorzystywanych w lotach wykonywanych wyłącznie wewnątrz EOG.</v>
      </c>
      <c r="E141" s="575"/>
      <c r="F141" s="575"/>
      <c r="G141" s="575"/>
      <c r="H141" s="575"/>
      <c r="I141" s="575"/>
      <c r="J141" s="575"/>
      <c r="K141" s="575"/>
      <c r="L141" s="575"/>
      <c r="M141" s="575"/>
      <c r="N141" s="575"/>
      <c r="P141" s="95"/>
    </row>
    <row r="142" spans="1:16" s="149" customFormat="1" ht="12.75">
      <c r="A142" s="150"/>
      <c r="B142" s="114"/>
      <c r="C142" s="88"/>
      <c r="D142" s="657" t="str">
        <f>Translations!$B$931</f>
        <v>Liczba ta powinna uwzględniać wyłącznie loty, które są objęte EU ETS (ograniczony zakres).</v>
      </c>
      <c r="E142" s="649"/>
      <c r="F142" s="649"/>
      <c r="G142" s="649"/>
      <c r="H142" s="649"/>
      <c r="I142" s="649"/>
      <c r="J142" s="649"/>
      <c r="K142" s="649"/>
      <c r="L142" s="649"/>
      <c r="M142" s="649"/>
      <c r="N142" s="649"/>
      <c r="P142" s="95"/>
    </row>
    <row r="143" spans="1:16" s="149" customFormat="1" ht="12.75">
      <c r="A143" s="150"/>
      <c r="C143" s="88"/>
      <c r="D143" s="650"/>
      <c r="E143" s="651"/>
      <c r="F143" s="151" t="str">
        <f>Translations!$B$207</f>
        <v>tony CO2</v>
      </c>
      <c r="G143" s="138"/>
      <c r="H143" s="138"/>
      <c r="I143" s="138"/>
      <c r="J143" s="138"/>
      <c r="N143" s="152"/>
      <c r="P143" s="95"/>
    </row>
    <row r="144" spans="1:16" s="149" customFormat="1" ht="12.75">
      <c r="A144" s="150"/>
      <c r="C144" s="138"/>
      <c r="D144" s="153"/>
      <c r="E144" s="153"/>
      <c r="F144" s="153"/>
      <c r="G144" s="153"/>
      <c r="H144" s="153"/>
      <c r="I144" s="153"/>
      <c r="J144" s="153"/>
      <c r="K144" s="153"/>
      <c r="N144" s="152"/>
      <c r="P144" s="95"/>
    </row>
    <row r="145" spans="1:16" s="149" customFormat="1" ht="4.5" customHeight="1">
      <c r="A145" s="150"/>
      <c r="B145" s="372"/>
      <c r="C145" s="372"/>
      <c r="D145" s="372"/>
      <c r="E145" s="372"/>
      <c r="F145" s="372"/>
      <c r="G145" s="372"/>
      <c r="H145" s="372"/>
      <c r="I145" s="372"/>
      <c r="J145" s="372"/>
      <c r="K145" s="372"/>
      <c r="L145" s="372"/>
      <c r="M145" s="372"/>
      <c r="N145" s="372"/>
      <c r="O145" s="377"/>
      <c r="P145" s="95"/>
    </row>
    <row r="146" spans="1:16" s="149" customFormat="1" ht="25.5" customHeight="1">
      <c r="A146" s="150"/>
      <c r="B146" s="372"/>
      <c r="C146" s="88" t="s">
        <v>692</v>
      </c>
      <c r="D146" s="585" t="str">
        <f>Translations!$B$932</f>
        <v>Proszę przedstawić szacowaną/przewidywaną całkowitą wielkość emisji CO2 z paliw kopalnych z lotów międzynarodowych objętych CORSIA.</v>
      </c>
      <c r="E146" s="575"/>
      <c r="F146" s="575"/>
      <c r="G146" s="575"/>
      <c r="H146" s="575"/>
      <c r="I146" s="575"/>
      <c r="J146" s="575"/>
      <c r="K146" s="575"/>
      <c r="L146" s="575"/>
      <c r="M146" s="575"/>
      <c r="N146" s="575"/>
      <c r="O146" s="377"/>
      <c r="P146" s="95"/>
    </row>
    <row r="147" spans="1:16" s="149" customFormat="1" ht="30.75" customHeight="1">
      <c r="A147" s="150"/>
      <c r="B147" s="372"/>
      <c r="C147" s="88"/>
      <c r="D147" s="662" t="str">
        <f>Translations!$B$933</f>
        <v>Wartość ta powinna obejmować wszystkie loty międzynarodowe, które wchodzą w zakres CORSIA. W tym przypadku uwzględnia się również loty objęte CORSIA, które są również objęte systemem EU ETS, wśród których loty odlatujące i przybywające do różnych państw EOG również zostaną uwzględnione.</v>
      </c>
      <c r="E147" s="575"/>
      <c r="F147" s="575"/>
      <c r="G147" s="575"/>
      <c r="H147" s="575"/>
      <c r="I147" s="575"/>
      <c r="J147" s="575"/>
      <c r="K147" s="575"/>
      <c r="L147" s="575"/>
      <c r="M147" s="575"/>
      <c r="N147" s="575"/>
      <c r="O147" s="377"/>
      <c r="P147" s="95"/>
    </row>
    <row r="148" spans="1:16" s="149" customFormat="1" ht="12.75">
      <c r="A148" s="150"/>
      <c r="B148" s="372"/>
      <c r="C148" s="88"/>
      <c r="D148" s="650"/>
      <c r="E148" s="651"/>
      <c r="F148" s="151" t="str">
        <f>Translations!$B$207</f>
        <v>tony CO2</v>
      </c>
      <c r="G148" s="138"/>
      <c r="H148" s="138"/>
      <c r="I148" s="138"/>
      <c r="J148" s="138"/>
      <c r="N148" s="152"/>
      <c r="O148" s="377"/>
      <c r="P148" s="95"/>
    </row>
    <row r="149" spans="1:16" s="149" customFormat="1" ht="4.5" customHeight="1">
      <c r="A149" s="150"/>
      <c r="B149" s="372"/>
      <c r="C149" s="372"/>
      <c r="D149" s="372"/>
      <c r="E149" s="372"/>
      <c r="F149" s="372"/>
      <c r="G149" s="372"/>
      <c r="H149" s="372"/>
      <c r="I149" s="372"/>
      <c r="J149" s="372"/>
      <c r="K149" s="372"/>
      <c r="L149" s="372"/>
      <c r="M149" s="372"/>
      <c r="N149" s="372"/>
      <c r="O149" s="377"/>
      <c r="P149" s="95"/>
    </row>
    <row r="150" spans="1:16" s="149" customFormat="1" ht="12.75">
      <c r="A150" s="150"/>
      <c r="C150" s="138"/>
      <c r="D150" s="153"/>
      <c r="E150" s="153"/>
      <c r="F150" s="153"/>
      <c r="G150" s="153"/>
      <c r="H150" s="153"/>
      <c r="I150" s="153"/>
      <c r="J150" s="153"/>
      <c r="K150" s="153"/>
      <c r="N150" s="152"/>
      <c r="P150" s="95"/>
    </row>
    <row r="151" spans="1:16" s="154" customFormat="1" ht="15.75">
      <c r="A151" s="150"/>
      <c r="C151" s="85">
        <v>5</v>
      </c>
      <c r="D151" s="109" t="str">
        <f>Translations!$B$842</f>
        <v>Kwalifikowalność do uproszczonych procedur w ramach systemu EU ETS</v>
      </c>
      <c r="E151" s="109"/>
      <c r="F151" s="109"/>
      <c r="G151" s="109"/>
      <c r="H151" s="109"/>
      <c r="I151" s="109"/>
      <c r="J151" s="109"/>
      <c r="K151" s="109"/>
      <c r="L151" s="155"/>
      <c r="M151" s="155"/>
      <c r="N151" s="155"/>
      <c r="O151" s="149"/>
      <c r="P151" s="95"/>
    </row>
    <row r="152" spans="1:16" s="154" customFormat="1" ht="12.75">
      <c r="A152" s="150"/>
      <c r="C152" s="110"/>
      <c r="D152" s="110"/>
      <c r="E152" s="110"/>
      <c r="F152" s="110"/>
      <c r="G152" s="110"/>
      <c r="H152" s="110"/>
      <c r="I152" s="110"/>
      <c r="J152" s="110"/>
      <c r="K152" s="110"/>
      <c r="N152" s="117"/>
      <c r="O152" s="149"/>
      <c r="P152" s="95"/>
    </row>
    <row r="153" spans="1:16" s="16" customFormat="1" ht="4.5" customHeight="1">
      <c r="A153" s="83"/>
      <c r="B153" s="372"/>
      <c r="C153" s="376"/>
      <c r="D153" s="380"/>
      <c r="E153" s="380"/>
      <c r="F153" s="380"/>
      <c r="G153" s="380"/>
      <c r="H153" s="380"/>
      <c r="I153" s="380"/>
      <c r="J153" s="381"/>
      <c r="K153" s="381"/>
      <c r="L153" s="381"/>
      <c r="M153" s="381"/>
      <c r="N153" s="381"/>
      <c r="O153" s="377"/>
      <c r="P153" s="95"/>
    </row>
    <row r="154" spans="1:16" s="16" customFormat="1" ht="12" customHeight="1">
      <c r="A154" s="83"/>
      <c r="B154" s="372"/>
      <c r="C154" s="88"/>
      <c r="D154" s="639" t="str">
        <f>Translations!$B$934</f>
        <v>Uwaga: Ten podrozdział dotyczy wyłącznie uproszczonego podejścia w ramach systemu EU ETS.</v>
      </c>
      <c r="E154" s="639"/>
      <c r="F154" s="639"/>
      <c r="G154" s="639"/>
      <c r="H154" s="639"/>
      <c r="I154" s="639"/>
      <c r="J154" s="639"/>
      <c r="K154" s="639"/>
      <c r="L154" s="639"/>
      <c r="M154" s="639"/>
      <c r="N154" s="639"/>
      <c r="O154" s="377"/>
      <c r="P154" s="95"/>
    </row>
    <row r="155" spans="1:18" s="16" customFormat="1" ht="21" customHeight="1">
      <c r="A155" s="83"/>
      <c r="B155" s="372"/>
      <c r="C155" s="88"/>
      <c r="D155" s="630" t="str">
        <f>Translations!$B$1025</f>
        <v>Jeżeli operator statków powietrznych zamierza korzystać z uproszczonego monitorowania przy wykorzystaniu narzędzia do szacowania emisji z lotów objętych mechanizmem CORSIA, proszony jest o wypełnienie rozdziału 6 poniżej.</v>
      </c>
      <c r="E155" s="630"/>
      <c r="F155" s="630"/>
      <c r="G155" s="630"/>
      <c r="H155" s="630"/>
      <c r="I155" s="630"/>
      <c r="J155" s="630"/>
      <c r="K155" s="630"/>
      <c r="L155" s="630"/>
      <c r="M155" s="630"/>
      <c r="N155" s="630"/>
      <c r="O155" s="377"/>
      <c r="P155" s="95"/>
      <c r="R155" s="386"/>
    </row>
    <row r="156" spans="1:16" s="16" customFormat="1" ht="4.5" customHeight="1">
      <c r="A156" s="83"/>
      <c r="B156" s="372"/>
      <c r="C156" s="376"/>
      <c r="D156" s="380"/>
      <c r="E156" s="380"/>
      <c r="F156" s="380"/>
      <c r="G156" s="380"/>
      <c r="H156" s="380"/>
      <c r="I156" s="380"/>
      <c r="J156" s="381"/>
      <c r="K156" s="381"/>
      <c r="L156" s="381"/>
      <c r="M156" s="381"/>
      <c r="N156" s="381"/>
      <c r="O156" s="377"/>
      <c r="P156" s="95"/>
    </row>
    <row r="157" spans="1:16" s="154" customFormat="1" ht="4.5" customHeight="1">
      <c r="A157" s="150"/>
      <c r="C157" s="110"/>
      <c r="D157" s="110"/>
      <c r="E157" s="110"/>
      <c r="F157" s="110"/>
      <c r="G157" s="110"/>
      <c r="H157" s="110"/>
      <c r="I157" s="110"/>
      <c r="J157" s="110"/>
      <c r="K157" s="110"/>
      <c r="N157" s="117"/>
      <c r="O157" s="149"/>
      <c r="P157" s="95"/>
    </row>
    <row r="158" spans="1:16" s="154" customFormat="1" ht="39" customHeight="1">
      <c r="A158" s="150"/>
      <c r="B158" s="54"/>
      <c r="C158" s="3" t="s">
        <v>256</v>
      </c>
      <c r="D158" s="660" t="str">
        <f>Translations!$B$209</f>
        <v>Proszę określić, czy operator obsługuje mniej niż 243 loty w każdym z trzech kolejnych czteromiesięcznych okresów; lub czy operator obsługuje loty o całkowitej rocznej emisji CO2 pochodzącej z paliw kopalnych wynoszącej mniej niż 25 000 ton rocznie?</v>
      </c>
      <c r="E158" s="667"/>
      <c r="F158" s="667"/>
      <c r="G158" s="667"/>
      <c r="H158" s="667"/>
      <c r="I158" s="667"/>
      <c r="J158" s="667"/>
      <c r="K158" s="667"/>
      <c r="L158" s="667"/>
      <c r="M158" s="667"/>
      <c r="N158" s="667"/>
      <c r="O158" s="149"/>
      <c r="P158" s="95"/>
    </row>
    <row r="159" spans="1:16" s="154" customFormat="1" ht="12.75" customHeight="1">
      <c r="A159" s="150"/>
      <c r="B159" s="54"/>
      <c r="C159" s="3"/>
      <c r="D159" s="704" t="str">
        <f>Translations!$B$936</f>
        <v>Proszę zauważyć, że to kryterium odnosi się do "pełnego zakresu" operacji lotniczych objętych systemem EU ETS.</v>
      </c>
      <c r="E159" s="483"/>
      <c r="F159" s="483"/>
      <c r="G159" s="483"/>
      <c r="H159" s="483"/>
      <c r="I159" s="483"/>
      <c r="J159" s="483"/>
      <c r="K159" s="483"/>
      <c r="L159" s="483"/>
      <c r="M159" s="483"/>
      <c r="N159" s="483"/>
      <c r="O159" s="149"/>
      <c r="P159" s="95"/>
    </row>
    <row r="160" spans="1:16" s="154" customFormat="1" ht="33" customHeight="1">
      <c r="A160" s="150"/>
      <c r="B160" s="54"/>
      <c r="C160" s="3"/>
      <c r="D160" s="662" t="str">
        <f>Translations!$B$210</f>
        <v>Operatorzy, którzy są uznani za niewielkie źródło emisji, mogą korzystać z uproszczonej procedury w celu oszacowania zużycia paliwa przy pomocy instrumentów wprowadzonych przez Eurocontrol lub inną odpowiednią organizację. W takim przypadku należy wypełnić arkusz „obliczenia uproszczone” zamiast arkusza „obliczenia”.</v>
      </c>
      <c r="E160" s="576"/>
      <c r="F160" s="576"/>
      <c r="G160" s="576"/>
      <c r="H160" s="576"/>
      <c r="I160" s="576"/>
      <c r="J160" s="576"/>
      <c r="K160" s="576"/>
      <c r="L160" s="576"/>
      <c r="M160" s="576"/>
      <c r="N160" s="576"/>
      <c r="O160" s="149"/>
      <c r="P160" s="95" t="s">
        <v>1041</v>
      </c>
    </row>
    <row r="161" spans="1:16" s="154" customFormat="1" ht="4.5" customHeight="1">
      <c r="A161" s="150"/>
      <c r="E161" s="156"/>
      <c r="F161" s="156"/>
      <c r="G161" s="156"/>
      <c r="H161" s="157"/>
      <c r="I161" s="157"/>
      <c r="J161" s="157"/>
      <c r="N161" s="94"/>
      <c r="O161" s="149"/>
      <c r="P161" s="95"/>
    </row>
    <row r="162" spans="1:16" s="4" customFormat="1" ht="13.5" customHeight="1">
      <c r="A162" s="356"/>
      <c r="D162" s="654" t="s">
        <v>1416</v>
      </c>
      <c r="E162" s="655"/>
      <c r="F162" s="157"/>
      <c r="P162" s="123">
        <f>IF(ISBLANK(D162),0,IF(D162=TRUE,1,IF(D162=FALSE,2,0)))</f>
        <v>0</v>
      </c>
    </row>
    <row r="163" spans="1:16" s="154" customFormat="1" ht="4.5" customHeight="1">
      <c r="A163" s="150"/>
      <c r="D163" s="94"/>
      <c r="E163" s="156"/>
      <c r="F163" s="156"/>
      <c r="G163" s="156"/>
      <c r="H163" s="157"/>
      <c r="I163" s="157"/>
      <c r="J163" s="157"/>
      <c r="K163" s="94"/>
      <c r="L163" s="94"/>
      <c r="M163" s="94"/>
      <c r="N163" s="94"/>
      <c r="O163" s="71"/>
      <c r="P163" s="158"/>
    </row>
    <row r="164" spans="1:16" s="154" customFormat="1" ht="27" customHeight="1">
      <c r="A164" s="150"/>
      <c r="C164" s="3" t="s">
        <v>259</v>
      </c>
      <c r="D164" s="660" t="str">
        <f>Translations!$B$937</f>
        <v>Proszę potwierdzić, czy całkowita emisja roczna CO2 z paliw kopalnych z wykonywanych lotów jest niższa niż 25 000 ton rocznie (pełny zakres) lub niższa niż 3 000 ton rocznie (ograniczony zakres)?</v>
      </c>
      <c r="E164" s="667"/>
      <c r="F164" s="667"/>
      <c r="G164" s="667"/>
      <c r="H164" s="667"/>
      <c r="I164" s="667"/>
      <c r="J164" s="667"/>
      <c r="K164" s="667"/>
      <c r="L164" s="667"/>
      <c r="M164" s="667"/>
      <c r="N164" s="667"/>
      <c r="O164" s="71"/>
      <c r="P164" s="158"/>
    </row>
    <row r="165" spans="1:16" s="154" customFormat="1" ht="25.5" customHeight="1">
      <c r="A165" s="150"/>
      <c r="D165" s="574" t="str">
        <f>Translations!$B$938</f>
        <v>Jeśli działalność lotnicza prowadzona jest poniżej jednego z tych progów, operator kwalifikuje się do jeszcze bardziej uproszczonego podejścia do monitorowania, raportowania i weryfikacji, zgodnie z art. 28a ust. 6 dyrektywy EU ETS (zob. poniżej pkt 5 lit. d).</v>
      </c>
      <c r="E165" s="630"/>
      <c r="F165" s="630"/>
      <c r="G165" s="630"/>
      <c r="H165" s="630"/>
      <c r="I165" s="630"/>
      <c r="J165" s="630"/>
      <c r="K165" s="630"/>
      <c r="L165" s="630"/>
      <c r="M165" s="630"/>
      <c r="N165" s="630"/>
      <c r="O165" s="71"/>
      <c r="P165" s="357" t="s">
        <v>1044</v>
      </c>
    </row>
    <row r="166" spans="1:16" s="154" customFormat="1" ht="12.75">
      <c r="A166" s="150"/>
      <c r="D166" s="654" t="s">
        <v>1416</v>
      </c>
      <c r="E166" s="655"/>
      <c r="F166" s="156"/>
      <c r="G166" s="156"/>
      <c r="H166" s="157"/>
      <c r="I166" s="157"/>
      <c r="J166" s="157"/>
      <c r="K166" s="94"/>
      <c r="L166" s="94"/>
      <c r="M166" s="94"/>
      <c r="N166" s="94"/>
      <c r="O166" s="71"/>
      <c r="P166" s="123">
        <f>IF(ISBLANK(D166),0,IF(D166=TRUE,1,IF(D166=FALSE,2,0)))</f>
        <v>0</v>
      </c>
    </row>
    <row r="167" spans="1:16" s="154" customFormat="1" ht="12.75" customHeight="1">
      <c r="A167" s="150"/>
      <c r="D167" s="656" t="str">
        <f>Translations!$B$939</f>
        <v>&lt;&lt;&lt; Jeżeli wybrano "Fałsz" dla obu punktów (a) and (b), proszę przejść bezpośrednio do rozdziału 6. &gt;&gt;&gt;</v>
      </c>
      <c r="E167" s="656"/>
      <c r="F167" s="656"/>
      <c r="G167" s="656"/>
      <c r="H167" s="656"/>
      <c r="I167" s="656"/>
      <c r="J167" s="656"/>
      <c r="K167" s="656"/>
      <c r="L167" s="656"/>
      <c r="M167" s="656"/>
      <c r="N167" s="656"/>
      <c r="O167" s="71"/>
      <c r="P167" s="388" t="b">
        <f>IF(COUNTA(D162,D166)&gt;0,AND(CNTR_Eligible28a6=2,CNTR_SmallEmitter=2),"")</f>
        <v>0</v>
      </c>
    </row>
    <row r="168" spans="1:16" s="154" customFormat="1" ht="12.75">
      <c r="A168" s="150"/>
      <c r="D168" s="94"/>
      <c r="E168" s="156"/>
      <c r="F168" s="156"/>
      <c r="G168" s="156"/>
      <c r="H168" s="157"/>
      <c r="I168" s="157"/>
      <c r="J168" s="157"/>
      <c r="K168" s="94"/>
      <c r="L168" s="94"/>
      <c r="M168" s="94"/>
      <c r="N168" s="94"/>
      <c r="O168" s="71"/>
      <c r="P168" s="158"/>
    </row>
    <row r="169" spans="1:16" s="154" customFormat="1" ht="25.5" customHeight="1">
      <c r="A169" s="150"/>
      <c r="B169" s="54"/>
      <c r="C169" s="119" t="s">
        <v>297</v>
      </c>
      <c r="D169" s="660" t="str">
        <f>Translations!$B$212</f>
        <v>Jeżeli w odpowiedzi na punkt 5(a) wybrano "Prawda", czy operator potwierdza zamiar wykorzystania uproszczonych procedur w celu oszacowania zużycia paliwa?</v>
      </c>
      <c r="E169" s="576"/>
      <c r="F169" s="576"/>
      <c r="G169" s="576"/>
      <c r="H169" s="576"/>
      <c r="I169" s="576"/>
      <c r="J169" s="576"/>
      <c r="K169" s="576"/>
      <c r="L169" s="576"/>
      <c r="M169" s="576"/>
      <c r="N169" s="576"/>
      <c r="O169" s="71"/>
      <c r="P169" s="387" t="s">
        <v>1042</v>
      </c>
    </row>
    <row r="170" spans="1:16" s="154" customFormat="1" ht="4.5" customHeight="1">
      <c r="A170" s="150"/>
      <c r="C170" s="210"/>
      <c r="E170" s="156"/>
      <c r="F170" s="156"/>
      <c r="G170" s="156"/>
      <c r="H170" s="157"/>
      <c r="I170" s="157"/>
      <c r="J170" s="157"/>
      <c r="N170" s="94"/>
      <c r="O170" s="149"/>
      <c r="P170" s="158"/>
    </row>
    <row r="171" spans="1:16" s="154" customFormat="1" ht="12.75" customHeight="1">
      <c r="A171" s="150"/>
      <c r="C171" s="210"/>
      <c r="D171" s="654" t="s">
        <v>1416</v>
      </c>
      <c r="E171" s="655"/>
      <c r="F171" s="156"/>
      <c r="G171" s="362"/>
      <c r="H171" s="362"/>
      <c r="I171" s="362"/>
      <c r="J171" s="362"/>
      <c r="K171" s="362"/>
      <c r="L171" s="362"/>
      <c r="M171" s="362"/>
      <c r="N171" s="362"/>
      <c r="O171" s="149"/>
      <c r="P171" s="123">
        <f>IF(ISBLANK(D171),0,IF(D171=TRUE,1,IF(D171=FALSE,2,0)))</f>
        <v>0</v>
      </c>
    </row>
    <row r="172" spans="1:16" s="154" customFormat="1" ht="4.5" customHeight="1">
      <c r="A172" s="150"/>
      <c r="C172" s="210"/>
      <c r="E172" s="156"/>
      <c r="F172" s="156"/>
      <c r="G172" s="156"/>
      <c r="H172" s="157"/>
      <c r="I172" s="157"/>
      <c r="J172" s="157"/>
      <c r="N172" s="94"/>
      <c r="O172" s="149"/>
      <c r="P172" s="158"/>
    </row>
    <row r="173" spans="1:16" s="154" customFormat="1" ht="26.25" customHeight="1">
      <c r="A173" s="150"/>
      <c r="C173" s="3" t="s">
        <v>261</v>
      </c>
      <c r="D173" s="660" t="str">
        <f>Translations!$B$940</f>
        <v>Jeżeli w odpowiedzi na punkt 5(b) wybrano "Prawda", czy operator potwierdza zamiar wykorzystania uproszczonych procedur określonych w art. 28a ust. 6 Dyrektywy 2003/87/WE?</v>
      </c>
      <c r="E173" s="576"/>
      <c r="F173" s="576"/>
      <c r="G173" s="576"/>
      <c r="H173" s="576"/>
      <c r="I173" s="576"/>
      <c r="J173" s="576"/>
      <c r="K173" s="576"/>
      <c r="L173" s="576"/>
      <c r="M173" s="576"/>
      <c r="N173" s="576"/>
      <c r="O173" s="71"/>
      <c r="P173" s="158"/>
    </row>
    <row r="174" spans="1:16" s="154" customFormat="1" ht="46.5" customHeight="1">
      <c r="A174" s="150"/>
      <c r="D174" s="574" t="str">
        <f>Translations!$B$941</f>
        <v>Jeśli operator statków powietrznych uważany jest za podmiot o niskiej emisji, ponieważ emituje mniej niż 25 000 t CO2 rocznie lub jeśli emituje mniej niż 3 000 t CO2 rocznie, i jeśli zdecyduje się na pełne sporządzenie rocznego raportu na temat wielkości emisji za pomocą narzędzia Eurocontrol "Small Emitter Tool"(SET) wypełnionego przez Eurocontrol danymi z EU ETS Support Facility(ETS-SF), może w takim przypadku przedłożyć ten raport bez weryfikacji, ponieważ taki raport jest uważany za zweryfikowany (art. 28a ust. 6 Dyrektywy EU ETS).</v>
      </c>
      <c r="E174" s="630"/>
      <c r="F174" s="630"/>
      <c r="G174" s="630"/>
      <c r="H174" s="630"/>
      <c r="I174" s="630"/>
      <c r="J174" s="630"/>
      <c r="K174" s="630"/>
      <c r="L174" s="630"/>
      <c r="M174" s="630"/>
      <c r="N174" s="630"/>
      <c r="O174" s="71"/>
      <c r="P174" s="357" t="s">
        <v>1045</v>
      </c>
    </row>
    <row r="175" spans="1:16" s="154" customFormat="1" ht="12.75">
      <c r="A175" s="150"/>
      <c r="D175" s="654" t="s">
        <v>1416</v>
      </c>
      <c r="E175" s="655"/>
      <c r="F175" s="156"/>
      <c r="G175" s="362"/>
      <c r="H175" s="362"/>
      <c r="I175" s="362"/>
      <c r="J175" s="362"/>
      <c r="K175" s="362"/>
      <c r="L175" s="362"/>
      <c r="M175" s="362"/>
      <c r="N175" s="362"/>
      <c r="O175" s="71"/>
      <c r="P175" s="123">
        <f>IF(ISBLANK(D175),0,IF(D175=TRUE,1,IF(D175=FALSE,2,0)))</f>
        <v>0</v>
      </c>
    </row>
    <row r="176" spans="1:16" s="154" customFormat="1" ht="12.75" customHeight="1">
      <c r="A176" s="150"/>
      <c r="D176" s="656" t="str">
        <f>Translations!$B$939</f>
        <v>&lt;&lt;&lt; Jeżeli wybrano "Fałsz" dla obu punktów (a) and (b), proszę przejść bezpośrednio do rozdziału 6. &gt;&gt;&gt;</v>
      </c>
      <c r="E176" s="656"/>
      <c r="F176" s="656"/>
      <c r="G176" s="656"/>
      <c r="H176" s="656"/>
      <c r="I176" s="656"/>
      <c r="J176" s="656"/>
      <c r="K176" s="656"/>
      <c r="L176" s="656"/>
      <c r="M176" s="656"/>
      <c r="N176" s="656"/>
      <c r="O176" s="71"/>
      <c r="P176" s="388" t="b">
        <f>IF(COUNTA(D171,D175)&gt;0,AND(CNTR_UseSmallEmTool=2,CNTR_Use28a6=2),"")</f>
        <v>0</v>
      </c>
    </row>
    <row r="177" spans="1:16" s="154" customFormat="1" ht="4.5" customHeight="1">
      <c r="A177" s="150"/>
      <c r="C177" s="210"/>
      <c r="E177" s="156"/>
      <c r="F177" s="156"/>
      <c r="G177" s="156"/>
      <c r="H177" s="157"/>
      <c r="I177" s="157"/>
      <c r="J177" s="157"/>
      <c r="N177" s="94"/>
      <c r="O177" s="149"/>
      <c r="P177" s="158"/>
    </row>
    <row r="178" spans="1:16" s="154" customFormat="1" ht="25.5" customHeight="1">
      <c r="A178" s="150"/>
      <c r="B178" s="54"/>
      <c r="C178" s="119" t="s">
        <v>262</v>
      </c>
      <c r="D178" s="661" t="str">
        <f>Translations!$B$942</f>
        <v>Jeżeli w odpowiedzi na punkt (c) lub (d) wybrano "Prawda", proszę przedstawić informacje wskazujące kwalifikowalność operatora statków powietrznych do wykorzystania procedur uproszczonych.</v>
      </c>
      <c r="E178" s="512"/>
      <c r="F178" s="512"/>
      <c r="G178" s="512"/>
      <c r="H178" s="512"/>
      <c r="I178" s="512"/>
      <c r="J178" s="512"/>
      <c r="K178" s="512"/>
      <c r="L178" s="512"/>
      <c r="M178" s="512"/>
      <c r="N178" s="512"/>
      <c r="O178" s="149"/>
      <c r="P178" s="95"/>
    </row>
    <row r="179" spans="1:16" s="154" customFormat="1" ht="34.5" customHeight="1">
      <c r="A179" s="150"/>
      <c r="B179" s="54"/>
      <c r="C179" s="160"/>
      <c r="D179" s="652" t="str">
        <f>Translations!$B$943</f>
        <v>Proszę przedstawić odpowiednie informacje, aby potwierdzić fakt, że operator statków powietrznych wykonuje mniej niż 243 loty w każdym z trzech kolejnych czteromiesięcznych okresów lub roczne emisje operatora są niższe niż 25 000 ton CO2 (pełny zakres) lub niższe niż 3 000 ton CO2 na rok (ograniczony zakres). W razie potrzeby proszę załączyć dodatkowe dokumenty (patrz rozdział 15).</v>
      </c>
      <c r="E179" s="653"/>
      <c r="F179" s="653"/>
      <c r="G179" s="653"/>
      <c r="H179" s="653"/>
      <c r="I179" s="653"/>
      <c r="J179" s="653"/>
      <c r="K179" s="653"/>
      <c r="L179" s="653"/>
      <c r="M179" s="653"/>
      <c r="N179" s="653"/>
      <c r="O179" s="149"/>
      <c r="P179" s="95"/>
    </row>
    <row r="180" spans="1:16" s="154" customFormat="1" ht="52.5">
      <c r="A180" s="150"/>
      <c r="B180" s="54" t="str">
        <f>Translations!$B$160</f>
        <v>
</v>
      </c>
      <c r="C180" s="160"/>
      <c r="D180" s="664"/>
      <c r="E180" s="665"/>
      <c r="F180" s="665"/>
      <c r="G180" s="665"/>
      <c r="H180" s="665"/>
      <c r="I180" s="665"/>
      <c r="J180" s="665"/>
      <c r="K180" s="665"/>
      <c r="L180" s="665"/>
      <c r="M180" s="665"/>
      <c r="N180" s="666"/>
      <c r="O180" s="149"/>
      <c r="P180" s="389" t="b">
        <f>IF(P167=TRUE,TRUE,IF(COUNTA(D171,D175)&gt;0,IF(AND(CNTR_UseSmallEmTool=2,CNTR_Use28a6=2),TRUE,FALSE),FALSE))</f>
        <v>0</v>
      </c>
    </row>
    <row r="181" spans="4:14" ht="12.75">
      <c r="D181" s="161"/>
      <c r="E181" s="161"/>
      <c r="F181" s="161"/>
      <c r="G181" s="161"/>
      <c r="H181" s="161"/>
      <c r="I181" s="161"/>
      <c r="J181" s="161"/>
      <c r="K181" s="161"/>
      <c r="L181" s="161"/>
      <c r="M181" s="161"/>
      <c r="N181" s="161"/>
    </row>
    <row r="182" spans="1:16" s="149" customFormat="1" ht="12.75" customHeight="1">
      <c r="A182" s="150"/>
      <c r="D182" s="646" t="str">
        <f>Translations!$B$944</f>
        <v>&lt;&lt;&lt; Proszę kliknąć tutaj, aby przejść do rozdziału 10 "Obliczenia uproszczone" &gt;&gt;&gt;</v>
      </c>
      <c r="E182" s="647"/>
      <c r="F182" s="647"/>
      <c r="G182" s="647"/>
      <c r="H182" s="647"/>
      <c r="I182" s="647"/>
      <c r="J182" s="647"/>
      <c r="K182" s="647"/>
      <c r="L182" s="648"/>
      <c r="M182" s="649"/>
      <c r="N182" s="649"/>
      <c r="P182" s="95"/>
    </row>
    <row r="184" spans="4:15" ht="27.75" customHeight="1">
      <c r="D184" s="521" t="str">
        <f>Translations!$B$945</f>
        <v>&lt;&lt;&lt; Jeżeli operator statków powietrznych nie kwalifikuje się lub nie zamierza wykorzystywać narzędzia dla małych podmiotów, proszę przejść do rozdziału 7, chyba że istnieje potrzeba wprowadzenia danych w rozdziale 6 związanych z CORSIA. &gt;&gt;&gt;</v>
      </c>
      <c r="E184" s="521"/>
      <c r="F184" s="521"/>
      <c r="G184" s="521"/>
      <c r="H184" s="521"/>
      <c r="I184" s="521"/>
      <c r="J184" s="521"/>
      <c r="K184" s="521"/>
      <c r="L184" s="521"/>
      <c r="M184" s="521"/>
      <c r="N184" s="521"/>
      <c r="O184" s="94"/>
    </row>
    <row r="185" spans="1:16" s="16" customFormat="1" ht="4.5" customHeight="1">
      <c r="A185" s="83"/>
      <c r="P185" s="95"/>
    </row>
    <row r="186" spans="1:16" s="16" customFormat="1" ht="12.75">
      <c r="A186" s="83"/>
      <c r="O186" s="65"/>
      <c r="P186" s="169"/>
    </row>
    <row r="187" spans="1:16" s="16" customFormat="1" ht="31.5" customHeight="1">
      <c r="A187" s="83"/>
      <c r="C187" s="390">
        <v>6</v>
      </c>
      <c r="D187" s="706" t="str">
        <f>Translations!$B$1026</f>
        <v>Informacje dodatkowe nt. metod CORSIA oraz wykorzystania narzędzia do szacowania emisji</v>
      </c>
      <c r="E187" s="707"/>
      <c r="F187" s="707"/>
      <c r="G187" s="707"/>
      <c r="H187" s="707"/>
      <c r="I187" s="707"/>
      <c r="J187" s="707"/>
      <c r="K187" s="707"/>
      <c r="L187" s="707"/>
      <c r="M187" s="707"/>
      <c r="N187" s="512"/>
      <c r="O187" s="65"/>
      <c r="P187" s="169"/>
    </row>
    <row r="188" spans="1:16" s="16" customFormat="1" ht="12.75">
      <c r="A188" s="83"/>
      <c r="B188" s="372"/>
      <c r="C188" s="376"/>
      <c r="D188" s="380"/>
      <c r="E188" s="380"/>
      <c r="F188" s="380"/>
      <c r="G188" s="380"/>
      <c r="H188" s="380"/>
      <c r="I188" s="380"/>
      <c r="J188" s="381"/>
      <c r="K188" s="381"/>
      <c r="L188" s="381"/>
      <c r="M188" s="381"/>
      <c r="N188" s="381"/>
      <c r="O188" s="377"/>
      <c r="P188" s="169"/>
    </row>
    <row r="189" spans="1:16" s="16" customFormat="1" ht="25.5" customHeight="1">
      <c r="A189" s="83"/>
      <c r="B189" s="372"/>
      <c r="D189" s="574" t="str">
        <f>Translations!$B$946</f>
        <v>Jeżeli operator statków powietrznych zamierza wykorzystywać ten plan monitorowania również na potrzeby monitorowania lotów nieobjętych systemem EU ETS, ale objętych mechanizmem CORSIA, wymagane jest aby określił, z których metod monitorowania będzie korzystał.</v>
      </c>
      <c r="E189" s="630"/>
      <c r="F189" s="630"/>
      <c r="G189" s="630"/>
      <c r="H189" s="630"/>
      <c r="I189" s="630"/>
      <c r="J189" s="630"/>
      <c r="K189" s="630"/>
      <c r="L189" s="630"/>
      <c r="M189" s="630"/>
      <c r="N189" s="512"/>
      <c r="O189" s="377"/>
      <c r="P189" s="169"/>
    </row>
    <row r="190" spans="1:16" s="16" customFormat="1" ht="25.5" customHeight="1">
      <c r="A190" s="83"/>
      <c r="B190" s="372"/>
      <c r="D190" s="574" t="str">
        <f>Translations!$B$1027</f>
        <v>Zgodnie z SARPs dla implementacji mechanizmu CORSIA, oraz w zależności od rzędu wielkości emisji, operator statków powietrznych może zastosować zarówno Metodę Monitorowania Zużycia Paliwa lub narzędzie do szacowania emisji.</v>
      </c>
      <c r="E190" s="512"/>
      <c r="F190" s="512"/>
      <c r="G190" s="512"/>
      <c r="H190" s="512"/>
      <c r="I190" s="512"/>
      <c r="J190" s="512"/>
      <c r="K190" s="512"/>
      <c r="L190" s="512"/>
      <c r="M190" s="512"/>
      <c r="N190" s="512"/>
      <c r="O190" s="377"/>
      <c r="P190" s="169"/>
    </row>
    <row r="191" spans="1:16" s="16" customFormat="1" ht="25.5" customHeight="1">
      <c r="A191" s="83"/>
      <c r="B191" s="372"/>
      <c r="D191" s="574" t="str">
        <f>Translations!$B$948</f>
        <v>W celu uniknięcia ograniczeń administracyjnych oraz minimalizacji ryzyka wystąpienia błędów i luk w danych, wysoce zalecane jest zastosowanie tej samej metody dla wystkich lotów objętych mechanizmem CORSIA jak i lotów objętych systemem EU ETS.</v>
      </c>
      <c r="E191" s="630"/>
      <c r="F191" s="630"/>
      <c r="G191" s="630"/>
      <c r="H191" s="630"/>
      <c r="I191" s="630"/>
      <c r="J191" s="630"/>
      <c r="K191" s="630"/>
      <c r="L191" s="630"/>
      <c r="M191" s="630"/>
      <c r="N191" s="512"/>
      <c r="O191" s="377"/>
      <c r="P191" s="169"/>
    </row>
    <row r="192" spans="1:16" s="16" customFormat="1" ht="25.5" customHeight="1">
      <c r="A192" s="83"/>
      <c r="B192" s="372"/>
      <c r="C192" s="94"/>
      <c r="D192" s="574" t="str">
        <f>Translations!$B$949</f>
        <v>W przypadku wyboru Metody Monitorowania Zużycia Paliwa zaleca się zawarcie w rozdziałach 4 i 7 odpowiednich informacji dotyczących lotów międzynarodowych spoza UE ETS.</v>
      </c>
      <c r="E192" s="630"/>
      <c r="F192" s="630"/>
      <c r="G192" s="630"/>
      <c r="H192" s="630"/>
      <c r="I192" s="630"/>
      <c r="J192" s="630"/>
      <c r="K192" s="630"/>
      <c r="L192" s="630"/>
      <c r="M192" s="630"/>
      <c r="N192" s="512"/>
      <c r="O192" s="377"/>
      <c r="P192" s="169"/>
    </row>
    <row r="193" spans="1:16" s="16" customFormat="1" ht="12.75">
      <c r="A193" s="83"/>
      <c r="B193" s="372"/>
      <c r="C193" s="40" t="s">
        <v>256</v>
      </c>
      <c r="D193" s="513" t="str">
        <f>Translations!$B$958</f>
        <v>Potwierdzenie stosowania metod monitowania w ramach mechanizmu CORSIA w okresie 2019 - 2020</v>
      </c>
      <c r="E193" s="516"/>
      <c r="F193" s="516"/>
      <c r="G193" s="516"/>
      <c r="H193" s="516"/>
      <c r="I193" s="516"/>
      <c r="J193" s="516"/>
      <c r="K193" s="516"/>
      <c r="L193" s="516"/>
      <c r="M193" s="516"/>
      <c r="N193" s="516"/>
      <c r="O193" s="377"/>
      <c r="P193" s="169"/>
    </row>
    <row r="194" spans="1:16" s="16" customFormat="1" ht="12.75">
      <c r="A194" s="83"/>
      <c r="B194" s="372"/>
      <c r="C194" s="94"/>
      <c r="D194" s="588" t="str">
        <f>Translations!$B$1028</f>
        <v>Można wybrać narzędzie do szacowania emisji lub metodę zużycia paliwa zgodnie z opisem w rozdziale 6 tego planu monitorowania.</v>
      </c>
      <c r="E194" s="705"/>
      <c r="F194" s="705"/>
      <c r="G194" s="705"/>
      <c r="H194" s="705"/>
      <c r="I194" s="705"/>
      <c r="J194" s="705"/>
      <c r="K194" s="705"/>
      <c r="L194" s="705"/>
      <c r="M194" s="705"/>
      <c r="N194" s="516"/>
      <c r="O194" s="377"/>
      <c r="P194" s="169"/>
    </row>
    <row r="195" spans="1:16" s="16" customFormat="1" ht="12.75">
      <c r="A195" s="83"/>
      <c r="B195" s="372"/>
      <c r="C195" s="94"/>
      <c r="D195" s="708" t="str">
        <f>Translations!$B$960</f>
        <v>Wybrana metoda:</v>
      </c>
      <c r="E195" s="709"/>
      <c r="F195" s="711"/>
      <c r="G195" s="712"/>
      <c r="H195" s="712"/>
      <c r="I195" s="712"/>
      <c r="J195" s="712"/>
      <c r="K195" s="712"/>
      <c r="L195" s="712"/>
      <c r="M195" s="712"/>
      <c r="N195" s="618"/>
      <c r="O195" s="377"/>
      <c r="P195" s="169"/>
    </row>
    <row r="196" spans="1:16" s="16" customFormat="1" ht="4.5" customHeight="1">
      <c r="A196" s="83"/>
      <c r="B196" s="372"/>
      <c r="D196" s="694"/>
      <c r="E196" s="516"/>
      <c r="F196" s="516"/>
      <c r="G196" s="516"/>
      <c r="H196" s="516"/>
      <c r="I196" s="516"/>
      <c r="J196" s="516"/>
      <c r="K196" s="516"/>
      <c r="L196" s="516"/>
      <c r="M196" s="516"/>
      <c r="N196" s="307"/>
      <c r="O196" s="377"/>
      <c r="P196" s="169"/>
    </row>
    <row r="197" spans="1:16" s="16" customFormat="1" ht="29.25" customHeight="1">
      <c r="A197" s="83"/>
      <c r="B197" s="372"/>
      <c r="C197" s="40" t="s">
        <v>259</v>
      </c>
      <c r="D197" s="585" t="str">
        <f>Translations!$B$961</f>
        <v>Potwierdzenie stosowania metod monitorowania w ramach mechanizmu CORSIA dla okresu rozpoczynającego się od 2021 roku</v>
      </c>
      <c r="E197" s="512"/>
      <c r="F197" s="512"/>
      <c r="G197" s="512"/>
      <c r="H197" s="512"/>
      <c r="I197" s="512"/>
      <c r="J197" s="512"/>
      <c r="K197" s="512"/>
      <c r="L197" s="512"/>
      <c r="M197" s="512"/>
      <c r="N197" s="512"/>
      <c r="O197" s="377"/>
      <c r="P197" s="169"/>
    </row>
    <row r="198" spans="1:16" s="16" customFormat="1" ht="12.75" customHeight="1">
      <c r="A198" s="83"/>
      <c r="B198" s="372"/>
      <c r="C198" s="94"/>
      <c r="D198" s="588" t="str">
        <f>Translations!$B$1029</f>
        <v>Można wybrać narzędzie do szacowania emisji lub metodę zużycia paliwa zgodnie z opisem w rozdziale 6 tego planu monitorowania.</v>
      </c>
      <c r="E198" s="705"/>
      <c r="F198" s="705"/>
      <c r="G198" s="705"/>
      <c r="H198" s="705"/>
      <c r="I198" s="705"/>
      <c r="J198" s="705"/>
      <c r="K198" s="705"/>
      <c r="L198" s="705"/>
      <c r="M198" s="705"/>
      <c r="N198" s="516"/>
      <c r="O198" s="377"/>
      <c r="P198" s="169"/>
    </row>
    <row r="199" spans="1:16" s="16" customFormat="1" ht="25.5" customHeight="1">
      <c r="A199" s="83"/>
      <c r="B199" s="372"/>
      <c r="C199" s="94"/>
      <c r="D199" s="635" t="str">
        <f>Translations!$B$1030</f>
        <v>Jako trzecią opcję, operator może wybrać kombinację obu metod, tzn. metodę zużycia paliwa dla lotów międzynarodowych będących przedmiotem wymogu kompensacji, i narzędzie do sacowania emisji dla pozostałych lotów międzynarodowych.</v>
      </c>
      <c r="E199" s="710"/>
      <c r="F199" s="710"/>
      <c r="G199" s="710"/>
      <c r="H199" s="710"/>
      <c r="I199" s="710"/>
      <c r="J199" s="710"/>
      <c r="K199" s="710"/>
      <c r="L199" s="710"/>
      <c r="M199" s="710"/>
      <c r="N199" s="512"/>
      <c r="O199" s="377"/>
      <c r="P199" s="169"/>
    </row>
    <row r="200" spans="1:16" s="16" customFormat="1" ht="12.75">
      <c r="A200" s="83"/>
      <c r="B200" s="372"/>
      <c r="C200" s="94"/>
      <c r="D200" s="708" t="str">
        <f>Translations!$B$960</f>
        <v>Wybrana metoda:</v>
      </c>
      <c r="E200" s="709"/>
      <c r="F200" s="711"/>
      <c r="G200" s="712"/>
      <c r="H200" s="712"/>
      <c r="I200" s="712"/>
      <c r="J200" s="712"/>
      <c r="K200" s="712"/>
      <c r="L200" s="712"/>
      <c r="M200" s="712"/>
      <c r="N200" s="618"/>
      <c r="O200" s="377"/>
      <c r="P200" s="169"/>
    </row>
    <row r="201" spans="1:16" s="16" customFormat="1" ht="4.5" customHeight="1">
      <c r="A201" s="83"/>
      <c r="B201" s="372"/>
      <c r="C201" s="394"/>
      <c r="D201" s="394"/>
      <c r="E201" s="394"/>
      <c r="F201" s="394"/>
      <c r="G201" s="394"/>
      <c r="H201" s="394"/>
      <c r="I201" s="394"/>
      <c r="J201" s="394"/>
      <c r="K201" s="394"/>
      <c r="L201" s="394"/>
      <c r="M201" s="394"/>
      <c r="N201" s="394"/>
      <c r="O201" s="377"/>
      <c r="P201" s="169"/>
    </row>
    <row r="202" spans="1:16" s="16" customFormat="1" ht="12.75">
      <c r="A202" s="83"/>
      <c r="B202" s="372"/>
      <c r="C202" s="372"/>
      <c r="D202" s="372"/>
      <c r="E202" s="372"/>
      <c r="F202" s="372"/>
      <c r="G202" s="372"/>
      <c r="H202" s="372"/>
      <c r="I202" s="372"/>
      <c r="J202" s="372"/>
      <c r="K202" s="372"/>
      <c r="L202" s="372"/>
      <c r="M202" s="372"/>
      <c r="N202" s="372"/>
      <c r="O202" s="377"/>
      <c r="P202" s="169"/>
    </row>
    <row r="204" spans="4:15" ht="25.5" customHeight="1">
      <c r="D204" s="521" t="str">
        <f>Translations!$B$967</f>
        <v>&lt;&lt;&lt; Jeżeli operator nie kwalifikuje się lub nie zamierza korzystać z narzędzi dla małych podmiotów, proszę przejść do rozdziału 7. &gt;&gt;&gt;</v>
      </c>
      <c r="E204" s="521"/>
      <c r="F204" s="521"/>
      <c r="G204" s="521"/>
      <c r="H204" s="521"/>
      <c r="I204" s="521"/>
      <c r="J204" s="521"/>
      <c r="K204" s="521"/>
      <c r="L204" s="521"/>
      <c r="M204" s="521"/>
      <c r="N204" s="521"/>
      <c r="O204" s="94"/>
    </row>
  </sheetData>
  <sheetProtection sheet="1" objects="1" scenarios="1" formatCells="0" formatColumns="0" formatRows="0"/>
  <mergeCells count="265">
    <mergeCell ref="D187:N187"/>
    <mergeCell ref="D192:N192"/>
    <mergeCell ref="D200:E200"/>
    <mergeCell ref="D199:N199"/>
    <mergeCell ref="F200:N200"/>
    <mergeCell ref="D204:N204"/>
    <mergeCell ref="D195:E195"/>
    <mergeCell ref="D196:M196"/>
    <mergeCell ref="F195:N195"/>
    <mergeCell ref="D197:N197"/>
    <mergeCell ref="D198:N198"/>
    <mergeCell ref="D194:N194"/>
    <mergeCell ref="D176:N176"/>
    <mergeCell ref="D173:N173"/>
    <mergeCell ref="D175:E175"/>
    <mergeCell ref="D174:N174"/>
    <mergeCell ref="D193:N193"/>
    <mergeCell ref="D189:N189"/>
    <mergeCell ref="D190:N190"/>
    <mergeCell ref="D191:N191"/>
    <mergeCell ref="D111:N111"/>
    <mergeCell ref="D112:N112"/>
    <mergeCell ref="D126:N126"/>
    <mergeCell ref="D159:N159"/>
    <mergeCell ref="D164:N164"/>
    <mergeCell ref="F132:N132"/>
    <mergeCell ref="D133:E133"/>
    <mergeCell ref="F133:N133"/>
    <mergeCell ref="D134:E134"/>
    <mergeCell ref="F134:N134"/>
    <mergeCell ref="D125:N125"/>
    <mergeCell ref="D114:N114"/>
    <mergeCell ref="D124:N124"/>
    <mergeCell ref="D129:E129"/>
    <mergeCell ref="F129:N129"/>
    <mergeCell ref="F118:N118"/>
    <mergeCell ref="D120:E120"/>
    <mergeCell ref="D117:E117"/>
    <mergeCell ref="D118:E118"/>
    <mergeCell ref="F119:N119"/>
    <mergeCell ref="D80:E80"/>
    <mergeCell ref="F80:G80"/>
    <mergeCell ref="H80:I80"/>
    <mergeCell ref="D81:N81"/>
    <mergeCell ref="D82:N82"/>
    <mergeCell ref="D88:N88"/>
    <mergeCell ref="D78:E78"/>
    <mergeCell ref="F78:G78"/>
    <mergeCell ref="H78:I78"/>
    <mergeCell ref="D79:E79"/>
    <mergeCell ref="F79:G79"/>
    <mergeCell ref="H79:I79"/>
    <mergeCell ref="D76:E76"/>
    <mergeCell ref="F76:G76"/>
    <mergeCell ref="H76:I76"/>
    <mergeCell ref="D77:E77"/>
    <mergeCell ref="F77:G77"/>
    <mergeCell ref="H77:I77"/>
    <mergeCell ref="D74:E74"/>
    <mergeCell ref="F74:G74"/>
    <mergeCell ref="H74:I74"/>
    <mergeCell ref="D75:E75"/>
    <mergeCell ref="F75:G75"/>
    <mergeCell ref="H75:I75"/>
    <mergeCell ref="D72:E72"/>
    <mergeCell ref="F72:G72"/>
    <mergeCell ref="H72:I72"/>
    <mergeCell ref="D73:E73"/>
    <mergeCell ref="F73:G73"/>
    <mergeCell ref="H73:I73"/>
    <mergeCell ref="D45:E45"/>
    <mergeCell ref="F45:G45"/>
    <mergeCell ref="H45:I45"/>
    <mergeCell ref="D46:N46"/>
    <mergeCell ref="D47:N47"/>
    <mergeCell ref="D67:N67"/>
    <mergeCell ref="F60:G60"/>
    <mergeCell ref="D60:E60"/>
    <mergeCell ref="F61:G61"/>
    <mergeCell ref="D62:E62"/>
    <mergeCell ref="D43:E43"/>
    <mergeCell ref="F43:G43"/>
    <mergeCell ref="H43:I43"/>
    <mergeCell ref="D44:E44"/>
    <mergeCell ref="F44:G44"/>
    <mergeCell ref="H44:I44"/>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2:N32"/>
    <mergeCell ref="D33:N33"/>
    <mergeCell ref="D130:E130"/>
    <mergeCell ref="F130:N130"/>
    <mergeCell ref="D131:E131"/>
    <mergeCell ref="F131:N131"/>
    <mergeCell ref="D59:E59"/>
    <mergeCell ref="F54:G54"/>
    <mergeCell ref="H60:I60"/>
    <mergeCell ref="D57:E57"/>
    <mergeCell ref="C3:I3"/>
    <mergeCell ref="D96:E96"/>
    <mergeCell ref="D97:E97"/>
    <mergeCell ref="F96:N96"/>
    <mergeCell ref="F97:N97"/>
    <mergeCell ref="H53:I53"/>
    <mergeCell ref="H52:I52"/>
    <mergeCell ref="D27:E27"/>
    <mergeCell ref="H27:I27"/>
    <mergeCell ref="H25:I25"/>
    <mergeCell ref="D13:N13"/>
    <mergeCell ref="H15:I15"/>
    <mergeCell ref="H24:I24"/>
    <mergeCell ref="D18:E18"/>
    <mergeCell ref="F17:G17"/>
    <mergeCell ref="F19:G19"/>
    <mergeCell ref="H18:I18"/>
    <mergeCell ref="F20:G20"/>
    <mergeCell ref="F21:G21"/>
    <mergeCell ref="D21:E21"/>
    <mergeCell ref="F25:G25"/>
    <mergeCell ref="D98:E98"/>
    <mergeCell ref="F98:N98"/>
    <mergeCell ref="H61:I61"/>
    <mergeCell ref="D53:E53"/>
    <mergeCell ref="H59:I59"/>
    <mergeCell ref="H58:I58"/>
    <mergeCell ref="D61:E61"/>
    <mergeCell ref="F59:G59"/>
    <mergeCell ref="D58:E58"/>
    <mergeCell ref="F120:N120"/>
    <mergeCell ref="D119:E119"/>
    <mergeCell ref="D116:E116"/>
    <mergeCell ref="F116:N116"/>
    <mergeCell ref="F117:N117"/>
    <mergeCell ref="H62:I62"/>
    <mergeCell ref="D91:N91"/>
    <mergeCell ref="F62:G62"/>
    <mergeCell ref="D106:E106"/>
    <mergeCell ref="D105:E105"/>
    <mergeCell ref="F104:N104"/>
    <mergeCell ref="D92:N92"/>
    <mergeCell ref="D100:N100"/>
    <mergeCell ref="D101:N101"/>
    <mergeCell ref="F93:N93"/>
    <mergeCell ref="D93:E93"/>
    <mergeCell ref="D63:N63"/>
    <mergeCell ref="D64:N64"/>
    <mergeCell ref="D68:N68"/>
    <mergeCell ref="D70:E70"/>
    <mergeCell ref="F70:G70"/>
    <mergeCell ref="H70:I70"/>
    <mergeCell ref="D71:E71"/>
    <mergeCell ref="F71:G71"/>
    <mergeCell ref="H71:I71"/>
    <mergeCell ref="D10:N10"/>
    <mergeCell ref="F22:G22"/>
    <mergeCell ref="F23:G23"/>
    <mergeCell ref="F24:G24"/>
    <mergeCell ref="D22:E22"/>
    <mergeCell ref="H22:I22"/>
    <mergeCell ref="D23:E23"/>
    <mergeCell ref="H23:I23"/>
    <mergeCell ref="D24:E24"/>
    <mergeCell ref="H21:I21"/>
    <mergeCell ref="F27:G27"/>
    <mergeCell ref="F55:G55"/>
    <mergeCell ref="F58:G58"/>
    <mergeCell ref="H55:I55"/>
    <mergeCell ref="H54:I54"/>
    <mergeCell ref="H57:I57"/>
    <mergeCell ref="H56:I56"/>
    <mergeCell ref="F57:G57"/>
    <mergeCell ref="D28:N28"/>
    <mergeCell ref="D29:N29"/>
    <mergeCell ref="H7:N7"/>
    <mergeCell ref="D85:N85"/>
    <mergeCell ref="D9:N9"/>
    <mergeCell ref="D12:N12"/>
    <mergeCell ref="F53:G53"/>
    <mergeCell ref="D50:N50"/>
    <mergeCell ref="D51:N51"/>
    <mergeCell ref="D11:N11"/>
    <mergeCell ref="F26:G26"/>
    <mergeCell ref="D56:E56"/>
    <mergeCell ref="D26:E26"/>
    <mergeCell ref="H19:I19"/>
    <mergeCell ref="D17:E17"/>
    <mergeCell ref="H17:I17"/>
    <mergeCell ref="F18:G18"/>
    <mergeCell ref="D25:E25"/>
    <mergeCell ref="D20:E20"/>
    <mergeCell ref="D19:E19"/>
    <mergeCell ref="H20:I20"/>
    <mergeCell ref="H26:I26"/>
    <mergeCell ref="F105:N105"/>
    <mergeCell ref="D102:E102"/>
    <mergeCell ref="D103:E103"/>
    <mergeCell ref="F102:N102"/>
    <mergeCell ref="D104:E104"/>
    <mergeCell ref="D52:E52"/>
    <mergeCell ref="F56:G56"/>
    <mergeCell ref="D55:E55"/>
    <mergeCell ref="D54:E54"/>
    <mergeCell ref="F52:G52"/>
    <mergeCell ref="D110:N110"/>
    <mergeCell ref="D94:E94"/>
    <mergeCell ref="D95:E95"/>
    <mergeCell ref="F94:N94"/>
    <mergeCell ref="F95:N95"/>
    <mergeCell ref="F106:N106"/>
    <mergeCell ref="F107:N107"/>
    <mergeCell ref="D107:E107"/>
    <mergeCell ref="F103:N103"/>
    <mergeCell ref="D109:N109"/>
    <mergeCell ref="F121:N121"/>
    <mergeCell ref="D180:N180"/>
    <mergeCell ref="D137:N137"/>
    <mergeCell ref="D138:N138"/>
    <mergeCell ref="D158:N158"/>
    <mergeCell ref="D160:N160"/>
    <mergeCell ref="D121:E121"/>
    <mergeCell ref="D178:N178"/>
    <mergeCell ref="D146:N146"/>
    <mergeCell ref="D147:N147"/>
    <mergeCell ref="D154:N154"/>
    <mergeCell ref="D155:N155"/>
    <mergeCell ref="D148:E148"/>
    <mergeCell ref="D141:N141"/>
    <mergeCell ref="D142:N142"/>
    <mergeCell ref="D143:E143"/>
    <mergeCell ref="D162:E162"/>
    <mergeCell ref="D171:E171"/>
    <mergeCell ref="D132:E132"/>
    <mergeCell ref="D169:N169"/>
    <mergeCell ref="D128:N128"/>
    <mergeCell ref="D127:N127"/>
    <mergeCell ref="D184:N184"/>
    <mergeCell ref="D182:K182"/>
    <mergeCell ref="L182:N182"/>
    <mergeCell ref="D139:E139"/>
    <mergeCell ref="D179:N179"/>
    <mergeCell ref="D166:E166"/>
    <mergeCell ref="D165:N165"/>
    <mergeCell ref="D167:N167"/>
  </mergeCells>
  <conditionalFormatting sqref="F93:I98 F102:I107 F116:I121">
    <cfRule type="expression" priority="68" dxfId="15" stopIfTrue="1">
      <formula>(CNTR_PrimaryMP=2)</formula>
    </cfRule>
  </conditionalFormatting>
  <conditionalFormatting sqref="D85:I85">
    <cfRule type="expression" priority="81" dxfId="38" stopIfTrue="1">
      <formula>(CNTR_PrimaryMP=1)</formula>
    </cfRule>
  </conditionalFormatting>
  <conditionalFormatting sqref="D169:N169">
    <cfRule type="expression" priority="91" dxfId="38" stopIfTrue="1">
      <formula>(CNTR_SmallEmitter=2)</formula>
    </cfRule>
  </conditionalFormatting>
  <conditionalFormatting sqref="D171:E171">
    <cfRule type="expression" priority="7" dxfId="17" stopIfTrue="1">
      <formula>CONTR_onlyCORSIA</formula>
    </cfRule>
    <cfRule type="expression" priority="66" dxfId="0" stopIfTrue="1">
      <formula>(CNTR_SmallEmitter=2)</formula>
    </cfRule>
  </conditionalFormatting>
  <conditionalFormatting sqref="B202:N202 N188 N196 N201 B199:M201 B198:C198 B188:M197 O188:O202">
    <cfRule type="expression" priority="65" dxfId="0" stopIfTrue="1">
      <formula>CONTR_CORSIAapplied=FALSE</formula>
    </cfRule>
  </conditionalFormatting>
  <conditionalFormatting sqref="B87:N89">
    <cfRule type="expression" priority="63" dxfId="0" stopIfTrue="1">
      <formula>CONTR_CORSIAapplied=FALSE</formula>
    </cfRule>
  </conditionalFormatting>
  <conditionalFormatting sqref="B113:N115">
    <cfRule type="expression" priority="62" dxfId="0" stopIfTrue="1">
      <formula>CONTR_CORSIAapplied=FALSE</formula>
    </cfRule>
  </conditionalFormatting>
  <conditionalFormatting sqref="B123:N124 B125:D126 B129:C134">
    <cfRule type="expression" priority="60" dxfId="0" stopIfTrue="1">
      <formula>CONTR_CORSIAapplied=FALSE</formula>
    </cfRule>
  </conditionalFormatting>
  <conditionalFormatting sqref="B123:N125 B129:N135 B126:D126">
    <cfRule type="expression" priority="59" dxfId="0" stopIfTrue="1">
      <formula>CONTR_CORSIAapplied=FALSE</formula>
    </cfRule>
  </conditionalFormatting>
  <conditionalFormatting sqref="B146:B148">
    <cfRule type="expression" priority="57" dxfId="0" stopIfTrue="1">
      <formula>CONTR_CORSIAapplied=FALSE</formula>
    </cfRule>
  </conditionalFormatting>
  <conditionalFormatting sqref="B145:N145">
    <cfRule type="expression" priority="56" dxfId="0" stopIfTrue="1">
      <formula>CONTR_CORSIAapplied=FALSE</formula>
    </cfRule>
  </conditionalFormatting>
  <conditionalFormatting sqref="B145:N149">
    <cfRule type="expression" priority="55" dxfId="0" stopIfTrue="1">
      <formula>CONTR_CORSIAapplied=FALSE</formula>
    </cfRule>
  </conditionalFormatting>
  <conditionalFormatting sqref="D167:K167">
    <cfRule type="expression" priority="53" dxfId="38" stopIfTrue="1">
      <formula>$P$167=FALSE</formula>
    </cfRule>
  </conditionalFormatting>
  <conditionalFormatting sqref="D173:N174">
    <cfRule type="expression" priority="49" dxfId="38" stopIfTrue="1">
      <formula>(CNTR_Eligible28a6=2)</formula>
    </cfRule>
  </conditionalFormatting>
  <conditionalFormatting sqref="D175:E175">
    <cfRule type="expression" priority="6" dxfId="17" stopIfTrue="1">
      <formula>CONTR_onlyCORSIA</formula>
    </cfRule>
    <cfRule type="expression" priority="48" dxfId="0" stopIfTrue="1">
      <formula>(CNTR_Eligible28a6=2)</formula>
    </cfRule>
  </conditionalFormatting>
  <conditionalFormatting sqref="D178:N179">
    <cfRule type="expression" priority="45" dxfId="38">
      <formula>CONTR5eGrey=TRUE</formula>
    </cfRule>
  </conditionalFormatting>
  <conditionalFormatting sqref="D180:N180">
    <cfRule type="expression" priority="5" dxfId="17" stopIfTrue="1">
      <formula>CONTR_onlyCORSIA</formula>
    </cfRule>
    <cfRule type="expression" priority="44" dxfId="0" stopIfTrue="1">
      <formula>CONTR5eGrey=TRUE</formula>
    </cfRule>
  </conditionalFormatting>
  <conditionalFormatting sqref="D182:K182">
    <cfRule type="expression" priority="43" dxfId="38" stopIfTrue="1">
      <formula>CONTR5eGrey=TRUE</formula>
    </cfRule>
  </conditionalFormatting>
  <conditionalFormatting sqref="B153:N155">
    <cfRule type="expression" priority="42" dxfId="0" stopIfTrue="1">
      <formula>CONTR_CORSIAapplied=FALSE</formula>
    </cfRule>
  </conditionalFormatting>
  <conditionalFormatting sqref="B153:N155">
    <cfRule type="expression" priority="41" dxfId="0" stopIfTrue="1">
      <formula>CONTR_CORSIAapplied=FALSE</formula>
    </cfRule>
  </conditionalFormatting>
  <conditionalFormatting sqref="B156:N156">
    <cfRule type="expression" priority="40" dxfId="0" stopIfTrue="1">
      <formula>CONTR_CORSIAapplied=FALSE</formula>
    </cfRule>
  </conditionalFormatting>
  <conditionalFormatting sqref="B156:N156">
    <cfRule type="expression" priority="39" dxfId="0" stopIfTrue="1">
      <formula>CONTR_CORSIAapplied=FALSE</formula>
    </cfRule>
  </conditionalFormatting>
  <conditionalFormatting sqref="B128:D128">
    <cfRule type="expression" priority="32" dxfId="0" stopIfTrue="1">
      <formula>CONTR_CORSIAapplied=FALSE</formula>
    </cfRule>
  </conditionalFormatting>
  <conditionalFormatting sqref="B128:D128">
    <cfRule type="expression" priority="31" dxfId="0" stopIfTrue="1">
      <formula>CONTR_CORSIAapplied=FALSE</formula>
    </cfRule>
  </conditionalFormatting>
  <conditionalFormatting sqref="B127:D127">
    <cfRule type="expression" priority="30" dxfId="0" stopIfTrue="1">
      <formula>CONTR_CORSIAapplied=FALSE</formula>
    </cfRule>
  </conditionalFormatting>
  <conditionalFormatting sqref="B127:D127">
    <cfRule type="expression" priority="29" dxfId="0" stopIfTrue="1">
      <formula>CONTR_CORSIAapplied=FALSE</formula>
    </cfRule>
  </conditionalFormatting>
  <conditionalFormatting sqref="B31:O48">
    <cfRule type="expression" priority="23" dxfId="0" stopIfTrue="1">
      <formula>CONTR_CORSIAapplied=FALSE</formula>
    </cfRule>
  </conditionalFormatting>
  <conditionalFormatting sqref="B66:N70 B81:N83 B71:G80 J71:N80">
    <cfRule type="expression" priority="22" dxfId="0" stopIfTrue="1">
      <formula>CONTR_CORSIAapplied=FALSE</formula>
    </cfRule>
  </conditionalFormatting>
  <conditionalFormatting sqref="O66:O83">
    <cfRule type="expression" priority="21" dxfId="0" stopIfTrue="1">
      <formula>CONTR_CORSIAapplied=FALSE</formula>
    </cfRule>
  </conditionalFormatting>
  <conditionalFormatting sqref="O87:O89">
    <cfRule type="expression" priority="20" dxfId="0" stopIfTrue="1">
      <formula>CONTR_CORSIAapplied=FALSE</formula>
    </cfRule>
  </conditionalFormatting>
  <conditionalFormatting sqref="O113:O115">
    <cfRule type="expression" priority="19" dxfId="0" stopIfTrue="1">
      <formula>CONTR_CORSIAapplied=FALSE</formula>
    </cfRule>
  </conditionalFormatting>
  <conditionalFormatting sqref="O123:O135">
    <cfRule type="expression" priority="18" dxfId="0" stopIfTrue="1">
      <formula>CONTR_CORSIAapplied=FALSE</formula>
    </cfRule>
  </conditionalFormatting>
  <conditionalFormatting sqref="O145:O149">
    <cfRule type="expression" priority="17" dxfId="0" stopIfTrue="1">
      <formula>CONTR_CORSIAapplied=FALSE</formula>
    </cfRule>
  </conditionalFormatting>
  <conditionalFormatting sqref="O153:O156">
    <cfRule type="expression" priority="16" dxfId="0" stopIfTrue="1">
      <formula>CONTR_CORSIAapplied=FALSE</formula>
    </cfRule>
  </conditionalFormatting>
  <conditionalFormatting sqref="D17:N27">
    <cfRule type="expression" priority="14" dxfId="17" stopIfTrue="1">
      <formula>CONTR_onlyCORSIA</formula>
    </cfRule>
  </conditionalFormatting>
  <conditionalFormatting sqref="D52:N62">
    <cfRule type="expression" priority="13" dxfId="17" stopIfTrue="1">
      <formula>CONTR_onlyCORSIA</formula>
    </cfRule>
  </conditionalFormatting>
  <conditionalFormatting sqref="D116:N121">
    <cfRule type="expression" priority="12" dxfId="17" stopIfTrue="1">
      <formula>CONTR_onlyCORSIA</formula>
    </cfRule>
  </conditionalFormatting>
  <conditionalFormatting sqref="D139:E139">
    <cfRule type="expression" priority="11" dxfId="17" stopIfTrue="1">
      <formula>CONTR_onlyCORSIA</formula>
    </cfRule>
  </conditionalFormatting>
  <conditionalFormatting sqref="D143:E143">
    <cfRule type="expression" priority="10" dxfId="17" stopIfTrue="1">
      <formula>CONTR_onlyCORSIA</formula>
    </cfRule>
  </conditionalFormatting>
  <conditionalFormatting sqref="D162:E162">
    <cfRule type="expression" priority="9" dxfId="17" stopIfTrue="1">
      <formula>CONTR_onlyCORSIA</formula>
    </cfRule>
  </conditionalFormatting>
  <conditionalFormatting sqref="D166:E166">
    <cfRule type="expression" priority="8" dxfId="17" stopIfTrue="1">
      <formula>CONTR_onlyCORSIA</formula>
    </cfRule>
  </conditionalFormatting>
  <conditionalFormatting sqref="D176:K176">
    <cfRule type="expression" priority="4" dxfId="38" stopIfTrue="1">
      <formula>$P$167=FALSE</formula>
    </cfRule>
  </conditionalFormatting>
  <conditionalFormatting sqref="D198:M198">
    <cfRule type="expression" priority="3" dxfId="0" stopIfTrue="1">
      <formula>CONTR_CORSIAapplied=FALSE</formula>
    </cfRule>
  </conditionalFormatting>
  <conditionalFormatting sqref="H71:I80">
    <cfRule type="expression" priority="1" dxfId="17" stopIfTrue="1">
      <formula>CONTR_onlyCORSIA</formula>
    </cfRule>
  </conditionalFormatting>
  <dataValidations count="5">
    <dataValidation type="list" allowBlank="1" showInputMessage="1" showErrorMessage="1" sqref="H53:I62 H71:I80">
      <formula1>indRange</formula1>
    </dataValidation>
    <dataValidation type="list" allowBlank="1" showInputMessage="1" showErrorMessage="1" sqref="J18:N27 J53:N62 J36:N45 J71:N80">
      <formula1>BooleanValues</formula1>
    </dataValidation>
    <dataValidation type="list" allowBlank="1" showInputMessage="1" showErrorMessage="1" sqref="D171:E171 D162:E162 D166:E166 D175:E175">
      <formula1>YesNo</formula1>
    </dataValidation>
    <dataValidation type="list" allowBlank="1" showInputMessage="1" showErrorMessage="1" sqref="F200:N200">
      <formula1>EUconst_CORSIAmethods</formula1>
    </dataValidation>
    <dataValidation type="list" allowBlank="1" showInputMessage="1" showErrorMessage="1" sqref="F195:N195">
      <formula1>EUconst_CORSIAmethodsExclusive</formula1>
    </dataValidation>
  </dataValidations>
  <hyperlinks>
    <hyperlink ref="D85:N85" location="JUMP_4i_Estimate" display="&lt;&lt;&lt; If you have chosen the t-km monitoring plan in section 2(c), click here to continue with section 4(i). &gt;&gt;&gt;"/>
    <hyperlink ref="D182:K182" location="JUMP_10_EUETS_SET" display="&lt;&lt;&lt; Click here to proceed to section 10 &quot;Simplified Calculation&quot; &gt;&gt;&gt;"/>
    <hyperlink ref="D112" r:id="rId1" display="https://ec.europa.eu/clima/sites/clima/files/ets/monitoring/docs/gd2_guidance_aircraft_en.pdf"/>
    <hyperlink ref="D167:K167" location="Calculation!A1" display="&lt;&lt;&lt; If you have ticked &quot;No&quot;, please continue directly to section 6. &gt;&gt;&gt;"/>
    <hyperlink ref="D128" r:id="rId2" display="https://www.icao.int/environmental-protection/CORSIA/Pages/state-pairs.aspx"/>
    <hyperlink ref="D184:N184" location="JUMP_7_ActivityData" display="&lt;&lt;&lt; If you are not eligible or not intending to use the small emitter tool, proceed to section 7, except if you need to input data in section 6 related to CORSIA. &gt;&gt;&gt;"/>
    <hyperlink ref="D204:N204" location="JUMP_7_ActivityData" display="&lt;&lt;&lt; If you are not eligible or not intending to use the small emitter tool, proceed to section 7. &gt;&gt;&gt;"/>
    <hyperlink ref="D167:N167" location="JUMP_6_CERTinfo" display="&lt;&lt;&lt; If you have chosen &quot;False&quot; for both points (a) and (b), please continue directly to section 6. &gt;&gt;&gt;"/>
    <hyperlink ref="D176:K176" location="Calculation!A1" display="&lt;&lt;&lt; If you have ticked &quot;No&quot;, please continue directly to section 6. &gt;&gt;&gt;"/>
    <hyperlink ref="D176:N176" location="JUMP_6_CERTinfo" display="&lt;&lt;&lt; If you have chosen &quot;False&quot; for both points (a) and (b), please continue directly to section 6.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5"/>
  <headerFooter alignWithMargins="0">
    <oddHeader>&amp;L&amp;F, &amp;A&amp;R&amp;D, &amp;T</oddHeader>
    <oddFooter>&amp;C&amp;P / &amp;N</oddFooter>
  </headerFooter>
  <rowBreaks count="1" manualBreakCount="1">
    <brk id="140" max="255" man="1"/>
  </rowBreaks>
  <legacyDrawing r:id="rId4"/>
</worksheet>
</file>

<file path=xl/worksheets/sheet6.xml><?xml version="1.0" encoding="utf-8"?>
<worksheet xmlns="http://schemas.openxmlformats.org/spreadsheetml/2006/main" xmlns:r="http://schemas.openxmlformats.org/officeDocument/2006/relationships">
  <sheetPr>
    <pageSetUpPr fitToPage="1"/>
  </sheetPr>
  <dimension ref="A1:O192"/>
  <sheetViews>
    <sheetView showGridLines="0" view="pageBreakPreview" zoomScale="147" zoomScaleNormal="147" zoomScaleSheetLayoutView="147" workbookViewId="0" topLeftCell="B2">
      <selection activeCell="B2" sqref="B2"/>
    </sheetView>
  </sheetViews>
  <sheetFormatPr defaultColWidth="9.140625" defaultRowHeight="12.75"/>
  <cols>
    <col min="1" max="1" width="3.28125" style="83" hidden="1" customWidth="1"/>
    <col min="2" max="2" width="3.28125" style="16" customWidth="1"/>
    <col min="3" max="3" width="4.140625" style="16" customWidth="1"/>
    <col min="4" max="13" width="12.7109375" style="16" customWidth="1"/>
    <col min="14" max="14" width="4.7109375" style="65" customWidth="1"/>
    <col min="15" max="15" width="9.140625" style="169" hidden="1" customWidth="1"/>
    <col min="16" max="16" width="4.7109375" style="16" customWidth="1"/>
    <col min="17" max="16384" width="9.140625" style="16" customWidth="1"/>
  </cols>
  <sheetData>
    <row r="1" spans="1:15" s="83" customFormat="1" ht="12.75" hidden="1">
      <c r="A1" s="83" t="s">
        <v>1007</v>
      </c>
      <c r="O1" s="169" t="s">
        <v>1007</v>
      </c>
    </row>
    <row r="3" spans="3:15" ht="18.75" customHeight="1">
      <c r="C3" s="778" t="str">
        <f>Translations!$B$216</f>
        <v>OBLICZANIE EMISJI CO2 </v>
      </c>
      <c r="D3" s="778"/>
      <c r="E3" s="778"/>
      <c r="F3" s="778"/>
      <c r="G3" s="778"/>
      <c r="H3" s="778"/>
      <c r="I3" s="778"/>
      <c r="J3" s="778"/>
      <c r="K3" s="778"/>
      <c r="L3" s="778"/>
      <c r="M3" s="778"/>
      <c r="N3" s="778"/>
      <c r="O3" s="412" t="s">
        <v>1201</v>
      </c>
    </row>
    <row r="4" spans="3:15" ht="12.75" customHeight="1">
      <c r="C4" s="491" t="str">
        <f>Translations!$B$968</f>
        <v>&lt;&lt;&lt; Proszę przejść do rozdziału 10 w przypadku kwalifikowalności do obliczeń uproszczonych &gt;&gt;&gt;</v>
      </c>
      <c r="D4" s="491"/>
      <c r="E4" s="491"/>
      <c r="F4" s="491"/>
      <c r="G4" s="491"/>
      <c r="H4" s="491"/>
      <c r="I4" s="491"/>
      <c r="J4" s="491"/>
      <c r="O4" s="166"/>
    </row>
    <row r="5" spans="3:15" ht="6.75" customHeight="1">
      <c r="C5" s="167"/>
      <c r="O5" s="168"/>
    </row>
    <row r="6" spans="3:13" ht="15">
      <c r="C6" s="109">
        <v>7</v>
      </c>
      <c r="D6" s="623" t="str">
        <f>Translations!$B$10</f>
        <v>Dane dotyczące działalności</v>
      </c>
      <c r="E6" s="623"/>
      <c r="F6" s="623"/>
      <c r="G6" s="623"/>
      <c r="H6" s="623"/>
      <c r="I6" s="623"/>
      <c r="J6" s="623"/>
      <c r="K6" s="623"/>
      <c r="L6" s="623"/>
      <c r="M6" s="623"/>
    </row>
    <row r="7" spans="3:14" ht="12.75">
      <c r="C7" s="72"/>
      <c r="D7" s="72"/>
      <c r="E7" s="72"/>
      <c r="F7" s="72"/>
      <c r="G7" s="72"/>
      <c r="H7" s="72"/>
      <c r="I7" s="72"/>
      <c r="J7" s="72"/>
      <c r="K7" s="72"/>
      <c r="L7" s="170"/>
      <c r="M7" s="170"/>
      <c r="N7" s="170"/>
    </row>
    <row r="8" spans="3:14" ht="12.75">
      <c r="C8" s="172" t="s">
        <v>256</v>
      </c>
      <c r="D8" s="745" t="str">
        <f>Translations!$B$218</f>
        <v>Proszę określić metodykę stosowaną do mierzenia zużycia paliwa dla każdego typu statku powietrznego.</v>
      </c>
      <c r="E8" s="745"/>
      <c r="F8" s="745"/>
      <c r="G8" s="745"/>
      <c r="H8" s="745"/>
      <c r="I8" s="745"/>
      <c r="J8" s="745"/>
      <c r="K8" s="745"/>
      <c r="L8" s="745"/>
      <c r="M8" s="745"/>
      <c r="N8" s="173"/>
    </row>
    <row r="9" spans="3:15" ht="38.25" customHeight="1">
      <c r="C9" s="171"/>
      <c r="D9" s="671" t="str">
        <f>Translations!$B$969</f>
        <v>W każdym przypadku wybrana metoda powinna zapewnić najpełniejsze i najbardziej aktualne dane przy zachowaniu możliwie jak najmniejszej niepewności pomiarów bez konieczności ponoszenia nieracjonalnie wysokich kosztów. 
Należy zwrócić uwagę na fakt, że typy statków powietrznych zostały automatycznie wstawione z pkt 4(a) i 4(b).</v>
      </c>
      <c r="E9" s="672"/>
      <c r="F9" s="672"/>
      <c r="G9" s="672"/>
      <c r="H9" s="672"/>
      <c r="I9" s="672"/>
      <c r="J9" s="672"/>
      <c r="K9" s="672"/>
      <c r="L9" s="672"/>
      <c r="M9" s="672"/>
      <c r="N9" s="147"/>
      <c r="O9" s="404"/>
    </row>
    <row r="10" spans="2:14" ht="51" customHeight="1">
      <c r="B10" s="54"/>
      <c r="C10" s="171"/>
      <c r="D10" s="396" t="str">
        <f>Translations!$B$220</f>
        <v>Metoda A</v>
      </c>
      <c r="E10" s="740" t="str">
        <f>Translations!$B$221</f>
        <v>Rzeczywiste zużycie paliwa podczas każdego lotu (tony) = Ilość paliwa znajdującego się w zbiornikach statku powietrznego po uzupełnieniu zapasu na dany lot (tony) – Ilość paliwa znajdującego się w zbiornikach statku powietrznego po uzupełnieniu zapasu na następny lot (tony) + Ilość paliwa, o jaką uzupełniony został zapas na następny lot (tony)</v>
      </c>
      <c r="F10" s="740"/>
      <c r="G10" s="740"/>
      <c r="H10" s="740"/>
      <c r="I10" s="740"/>
      <c r="J10" s="740"/>
      <c r="K10" s="740"/>
      <c r="L10" s="740"/>
      <c r="M10" s="740"/>
      <c r="N10" s="174"/>
    </row>
    <row r="11" spans="2:14" ht="51" customHeight="1">
      <c r="B11" s="54"/>
      <c r="C11" s="171"/>
      <c r="D11" s="396" t="str">
        <f>Translations!$B$222</f>
        <v>Metoda B</v>
      </c>
      <c r="E11" s="739" t="str">
        <f>Translations!$B$223</f>
        <v>Rzeczywiste zużycie paliwa podczas każdego lotu (tony) = Ilość paliwa znajdującego się w zbiornikach statku powietrznego w czasie zaciągnięcia hamulców po zakończeniu poprzedniego lotu (tony) + Ilość paliwa, o jaką uzupełniony został zapas na następny lot (tony) – Ilość paliwa znajdującego się w zbiornikach statku powietrznego w momencie zaciągnięcia hamulców po zakończeniu lotu (tony)</v>
      </c>
      <c r="F11" s="739"/>
      <c r="G11" s="739"/>
      <c r="H11" s="739"/>
      <c r="I11" s="739"/>
      <c r="J11" s="739"/>
      <c r="K11" s="739"/>
      <c r="L11" s="739"/>
      <c r="M11" s="739"/>
      <c r="N11" s="175"/>
    </row>
    <row r="12" spans="2:14" ht="4.5" customHeight="1">
      <c r="B12" s="54"/>
      <c r="C12" s="171"/>
      <c r="D12" s="396"/>
      <c r="E12" s="403"/>
      <c r="F12" s="403"/>
      <c r="G12" s="403"/>
      <c r="H12" s="403"/>
      <c r="I12" s="403"/>
      <c r="J12" s="403"/>
      <c r="K12" s="403"/>
      <c r="L12" s="403"/>
      <c r="M12" s="403"/>
      <c r="N12" s="175"/>
    </row>
    <row r="13" spans="3:14" ht="12.75">
      <c r="C13" s="178" t="s">
        <v>1156</v>
      </c>
      <c r="D13" s="729" t="str">
        <f>Translations!$B$970</f>
        <v>Typy statków powietrznych z pkt 4(a)</v>
      </c>
      <c r="E13" s="730"/>
      <c r="F13" s="730"/>
      <c r="G13" s="730"/>
      <c r="H13" s="730"/>
      <c r="I13" s="730"/>
      <c r="J13" s="730"/>
      <c r="K13" s="730"/>
      <c r="L13" s="730"/>
      <c r="M13" s="730"/>
      <c r="N13" s="176"/>
    </row>
    <row r="14" spans="2:13" ht="32.25" customHeight="1">
      <c r="B14" s="54"/>
      <c r="C14" s="171"/>
      <c r="D14" s="669" t="str">
        <f>Translations!$B$224</f>
        <v>Ogólny typ (oznacznik typu statku powietrznego ICAO) i podtyp statku powietrznego</v>
      </c>
      <c r="E14" s="670"/>
      <c r="F14" s="678" t="str">
        <f>Translations!$B$225</f>
        <v>Metoda (A/B)</v>
      </c>
      <c r="G14" s="678"/>
      <c r="H14" s="669" t="str">
        <f>Translations!$B$226</f>
        <v>Źródło danych stosowane do określania ilości paliwa, o jaką uzupełniany jest zapas paliwa</v>
      </c>
      <c r="I14" s="731"/>
      <c r="J14" s="670"/>
      <c r="K14" s="669" t="str">
        <f>Translations!$B$227</f>
        <v>Metody przesyłania, przechowywania i odzyskiwania danych</v>
      </c>
      <c r="L14" s="731"/>
      <c r="M14" s="670"/>
    </row>
    <row r="15" spans="3:13" ht="12.75">
      <c r="C15" s="171"/>
      <c r="D15" s="725">
        <f>IF(AND('Źródła emisji'!D18="",'Źródła emisji'!F18=""),"",CONCATENATE('Źródła emisji'!D18," ",'Źródła emisji'!F18))</f>
      </c>
      <c r="E15" s="726"/>
      <c r="F15" s="735" t="s">
        <v>1416</v>
      </c>
      <c r="G15" s="735"/>
      <c r="H15" s="732" t="s">
        <v>1416</v>
      </c>
      <c r="I15" s="733"/>
      <c r="J15" s="734"/>
      <c r="K15" s="732" t="s">
        <v>1416</v>
      </c>
      <c r="L15" s="733"/>
      <c r="M15" s="734"/>
    </row>
    <row r="16" spans="3:13" ht="12.75">
      <c r="C16" s="171"/>
      <c r="D16" s="725">
        <f>IF(AND('Źródła emisji'!D19="",'Źródła emisji'!F19=""),"",CONCATENATE('Źródła emisji'!D19," ",'Źródła emisji'!F19))</f>
      </c>
      <c r="E16" s="726"/>
      <c r="F16" s="735" t="s">
        <v>1416</v>
      </c>
      <c r="G16" s="735"/>
      <c r="H16" s="732" t="s">
        <v>1416</v>
      </c>
      <c r="I16" s="733"/>
      <c r="J16" s="734"/>
      <c r="K16" s="732" t="s">
        <v>1416</v>
      </c>
      <c r="L16" s="733"/>
      <c r="M16" s="734"/>
    </row>
    <row r="17" spans="3:13" ht="12.75">
      <c r="C17" s="171"/>
      <c r="D17" s="725">
        <f>IF(AND('Źródła emisji'!D20="",'Źródła emisji'!F20=""),"",CONCATENATE('Źródła emisji'!D20," ",'Źródła emisji'!F20))</f>
      </c>
      <c r="E17" s="726"/>
      <c r="F17" s="735" t="s">
        <v>1416</v>
      </c>
      <c r="G17" s="735"/>
      <c r="H17" s="732" t="s">
        <v>1416</v>
      </c>
      <c r="I17" s="733"/>
      <c r="J17" s="734"/>
      <c r="K17" s="732" t="s">
        <v>1416</v>
      </c>
      <c r="L17" s="733"/>
      <c r="M17" s="734"/>
    </row>
    <row r="18" spans="3:13" ht="12.75">
      <c r="C18" s="171"/>
      <c r="D18" s="725">
        <f>IF(AND('Źródła emisji'!D21="",'Źródła emisji'!F21=""),"",CONCATENATE('Źródła emisji'!D21," ",'Źródła emisji'!F21))</f>
      </c>
      <c r="E18" s="726"/>
      <c r="F18" s="735" t="s">
        <v>1416</v>
      </c>
      <c r="G18" s="735"/>
      <c r="H18" s="732" t="s">
        <v>1416</v>
      </c>
      <c r="I18" s="733"/>
      <c r="J18" s="734"/>
      <c r="K18" s="732" t="s">
        <v>1416</v>
      </c>
      <c r="L18" s="733"/>
      <c r="M18" s="734"/>
    </row>
    <row r="19" spans="3:13" ht="12.75">
      <c r="C19" s="171"/>
      <c r="D19" s="725">
        <f>IF(AND('Źródła emisji'!D22="",'Źródła emisji'!F22=""),"",CONCATENATE('Źródła emisji'!D22," ",'Źródła emisji'!F22))</f>
      </c>
      <c r="E19" s="726"/>
      <c r="F19" s="735" t="s">
        <v>1416</v>
      </c>
      <c r="G19" s="735"/>
      <c r="H19" s="732" t="s">
        <v>1416</v>
      </c>
      <c r="I19" s="733"/>
      <c r="J19" s="734"/>
      <c r="K19" s="732" t="s">
        <v>1416</v>
      </c>
      <c r="L19" s="733"/>
      <c r="M19" s="734"/>
    </row>
    <row r="20" spans="3:13" ht="12.75">
      <c r="C20" s="171"/>
      <c r="D20" s="725">
        <f>IF(AND('Źródła emisji'!D23="",'Źródła emisji'!F23=""),"",CONCATENATE('Źródła emisji'!D23," ",'Źródła emisji'!F23))</f>
      </c>
      <c r="E20" s="726"/>
      <c r="F20" s="735" t="s">
        <v>1416</v>
      </c>
      <c r="G20" s="735"/>
      <c r="H20" s="732" t="s">
        <v>1416</v>
      </c>
      <c r="I20" s="733"/>
      <c r="J20" s="734"/>
      <c r="K20" s="732" t="s">
        <v>1416</v>
      </c>
      <c r="L20" s="733"/>
      <c r="M20" s="734"/>
    </row>
    <row r="21" spans="3:13" ht="12.75">
      <c r="C21" s="171"/>
      <c r="D21" s="725">
        <f>IF(AND('Źródła emisji'!D24="",'Źródła emisji'!F24=""),"",CONCATENATE('Źródła emisji'!D24," ",'Źródła emisji'!F24))</f>
      </c>
      <c r="E21" s="726"/>
      <c r="F21" s="735" t="s">
        <v>1416</v>
      </c>
      <c r="G21" s="735"/>
      <c r="H21" s="732" t="s">
        <v>1416</v>
      </c>
      <c r="I21" s="733"/>
      <c r="J21" s="734"/>
      <c r="K21" s="732" t="s">
        <v>1416</v>
      </c>
      <c r="L21" s="733"/>
      <c r="M21" s="734"/>
    </row>
    <row r="22" spans="3:13" ht="12.75">
      <c r="C22" s="171"/>
      <c r="D22" s="725">
        <f>IF(AND('Źródła emisji'!D25="",'Źródła emisji'!F25=""),"",CONCATENATE('Źródła emisji'!D25," ",'Źródła emisji'!F25))</f>
      </c>
      <c r="E22" s="726"/>
      <c r="F22" s="735" t="s">
        <v>1416</v>
      </c>
      <c r="G22" s="735"/>
      <c r="H22" s="732" t="s">
        <v>1416</v>
      </c>
      <c r="I22" s="733"/>
      <c r="J22" s="734"/>
      <c r="K22" s="732" t="s">
        <v>1416</v>
      </c>
      <c r="L22" s="733"/>
      <c r="M22" s="734"/>
    </row>
    <row r="23" spans="3:13" ht="12.75">
      <c r="C23" s="171"/>
      <c r="D23" s="725">
        <f>IF(AND('Źródła emisji'!D26="",'Źródła emisji'!F26=""),"",CONCATENATE('Źródła emisji'!D26," ",'Źródła emisji'!F26))</f>
      </c>
      <c r="E23" s="726"/>
      <c r="F23" s="735" t="s">
        <v>1416</v>
      </c>
      <c r="G23" s="735"/>
      <c r="H23" s="732" t="s">
        <v>1416</v>
      </c>
      <c r="I23" s="733"/>
      <c r="J23" s="734"/>
      <c r="K23" s="732" t="s">
        <v>1416</v>
      </c>
      <c r="L23" s="733"/>
      <c r="M23" s="734"/>
    </row>
    <row r="24" spans="3:14" ht="12.75">
      <c r="C24" s="171"/>
      <c r="D24" s="725">
        <f>IF(AND('Źródła emisji'!D27="",'Źródła emisji'!F27=""),"",CONCATENATE('Źródła emisji'!D27," ",'Źródła emisji'!F27))</f>
      </c>
      <c r="E24" s="726"/>
      <c r="F24" s="735" t="s">
        <v>1416</v>
      </c>
      <c r="G24" s="735"/>
      <c r="H24" s="732" t="s">
        <v>1416</v>
      </c>
      <c r="I24" s="733"/>
      <c r="J24" s="734"/>
      <c r="K24" s="732" t="s">
        <v>1416</v>
      </c>
      <c r="L24" s="733"/>
      <c r="M24" s="734"/>
      <c r="N24" s="66"/>
    </row>
    <row r="25" spans="3:14" ht="12.75">
      <c r="C25" s="178" t="s">
        <v>1158</v>
      </c>
      <c r="D25" s="729" t="str">
        <f>Translations!$B$971</f>
        <v>Typy statków powietrznych z pkt 4(b)</v>
      </c>
      <c r="E25" s="730"/>
      <c r="F25" s="730"/>
      <c r="G25" s="730"/>
      <c r="H25" s="730"/>
      <c r="I25" s="730"/>
      <c r="J25" s="730"/>
      <c r="K25" s="730"/>
      <c r="L25" s="730"/>
      <c r="M25" s="730"/>
      <c r="N25" s="176"/>
    </row>
    <row r="26" spans="2:13" ht="32.25" customHeight="1">
      <c r="B26" s="54"/>
      <c r="C26" s="171"/>
      <c r="D26" s="669" t="str">
        <f>Translations!$B$224</f>
        <v>Ogólny typ (oznacznik typu statku powietrznego ICAO) i podtyp statku powietrznego</v>
      </c>
      <c r="E26" s="670"/>
      <c r="F26" s="678" t="str">
        <f>Translations!$B$225</f>
        <v>Metoda (A/B)</v>
      </c>
      <c r="G26" s="678"/>
      <c r="H26" s="669" t="str">
        <f>Translations!$B$226</f>
        <v>Źródło danych stosowane do określania ilości paliwa, o jaką uzupełniany jest zapas paliwa</v>
      </c>
      <c r="I26" s="731"/>
      <c r="J26" s="670"/>
      <c r="K26" s="669" t="str">
        <f>Translations!$B$227</f>
        <v>Metody przesyłania, przechowywania i odzyskiwania danych</v>
      </c>
      <c r="L26" s="731"/>
      <c r="M26" s="670"/>
    </row>
    <row r="27" spans="3:13" ht="12.75" customHeight="1">
      <c r="C27" s="171"/>
      <c r="D27" s="725">
        <f>IF(AND('Źródła emisji'!D36="",'Źródła emisji'!F36=""),"",CONCATENATE('Źródła emisji'!D36," ",'Źródła emisji'!F36))</f>
      </c>
      <c r="E27" s="726"/>
      <c r="F27" s="668" t="s">
        <v>1416</v>
      </c>
      <c r="G27" s="668"/>
      <c r="H27" s="676" t="s">
        <v>1416</v>
      </c>
      <c r="I27" s="728"/>
      <c r="J27" s="677"/>
      <c r="K27" s="676" t="s">
        <v>1416</v>
      </c>
      <c r="L27" s="728"/>
      <c r="M27" s="677"/>
    </row>
    <row r="28" spans="3:13" ht="12.75">
      <c r="C28" s="171"/>
      <c r="D28" s="725">
        <f>IF(AND('Źródła emisji'!D37="",'Źródła emisji'!F37=""),"",CONCATENATE('Źródła emisji'!D37," ",'Źródła emisji'!F37))</f>
      </c>
      <c r="E28" s="726"/>
      <c r="F28" s="668" t="s">
        <v>1416</v>
      </c>
      <c r="G28" s="668"/>
      <c r="H28" s="676" t="s">
        <v>1416</v>
      </c>
      <c r="I28" s="728"/>
      <c r="J28" s="677"/>
      <c r="K28" s="676" t="s">
        <v>1416</v>
      </c>
      <c r="L28" s="728"/>
      <c r="M28" s="677"/>
    </row>
    <row r="29" spans="3:13" ht="12.75">
      <c r="C29" s="171"/>
      <c r="D29" s="725">
        <f>IF(AND('Źródła emisji'!D38="",'Źródła emisji'!F38=""),"",CONCATENATE('Źródła emisji'!D38," ",'Źródła emisji'!F38))</f>
      </c>
      <c r="E29" s="726"/>
      <c r="F29" s="668" t="s">
        <v>1416</v>
      </c>
      <c r="G29" s="668"/>
      <c r="H29" s="676" t="s">
        <v>1416</v>
      </c>
      <c r="I29" s="728"/>
      <c r="J29" s="677"/>
      <c r="K29" s="676" t="s">
        <v>1416</v>
      </c>
      <c r="L29" s="728"/>
      <c r="M29" s="677"/>
    </row>
    <row r="30" spans="3:13" ht="12.75">
      <c r="C30" s="171"/>
      <c r="D30" s="725">
        <f>IF(AND('Źródła emisji'!D39="",'Źródła emisji'!F39=""),"",CONCATENATE('Źródła emisji'!D39," ",'Źródła emisji'!F39))</f>
      </c>
      <c r="E30" s="726"/>
      <c r="F30" s="668" t="s">
        <v>1416</v>
      </c>
      <c r="G30" s="668"/>
      <c r="H30" s="676" t="s">
        <v>1416</v>
      </c>
      <c r="I30" s="728"/>
      <c r="J30" s="677"/>
      <c r="K30" s="676" t="s">
        <v>1416</v>
      </c>
      <c r="L30" s="728"/>
      <c r="M30" s="677"/>
    </row>
    <row r="31" spans="3:13" ht="12.75">
      <c r="C31" s="171"/>
      <c r="D31" s="725">
        <f>IF(AND('Źródła emisji'!D40="",'Źródła emisji'!F40=""),"",CONCATENATE('Źródła emisji'!D40," ",'Źródła emisji'!F40))</f>
      </c>
      <c r="E31" s="726"/>
      <c r="F31" s="668" t="s">
        <v>1416</v>
      </c>
      <c r="G31" s="668"/>
      <c r="H31" s="676" t="s">
        <v>1416</v>
      </c>
      <c r="I31" s="728"/>
      <c r="J31" s="677"/>
      <c r="K31" s="676" t="s">
        <v>1416</v>
      </c>
      <c r="L31" s="728"/>
      <c r="M31" s="677"/>
    </row>
    <row r="32" spans="3:13" ht="12.75">
      <c r="C32" s="171"/>
      <c r="D32" s="725">
        <f>IF(AND('Źródła emisji'!D41="",'Źródła emisji'!F41=""),"",CONCATENATE('Źródła emisji'!D41," ",'Źródła emisji'!F41))</f>
      </c>
      <c r="E32" s="726"/>
      <c r="F32" s="668" t="s">
        <v>1416</v>
      </c>
      <c r="G32" s="668"/>
      <c r="H32" s="676" t="s">
        <v>1416</v>
      </c>
      <c r="I32" s="728"/>
      <c r="J32" s="677"/>
      <c r="K32" s="676" t="s">
        <v>1416</v>
      </c>
      <c r="L32" s="728"/>
      <c r="M32" s="677"/>
    </row>
    <row r="33" spans="3:13" ht="12.75">
      <c r="C33" s="171"/>
      <c r="D33" s="725">
        <f>IF(AND('Źródła emisji'!D42="",'Źródła emisji'!F42=""),"",CONCATENATE('Źródła emisji'!D42," ",'Źródła emisji'!F42))</f>
      </c>
      <c r="E33" s="726"/>
      <c r="F33" s="668" t="s">
        <v>1416</v>
      </c>
      <c r="G33" s="668"/>
      <c r="H33" s="676" t="s">
        <v>1416</v>
      </c>
      <c r="I33" s="728"/>
      <c r="J33" s="677"/>
      <c r="K33" s="676" t="s">
        <v>1416</v>
      </c>
      <c r="L33" s="728"/>
      <c r="M33" s="677"/>
    </row>
    <row r="34" spans="3:13" ht="12.75">
      <c r="C34" s="171"/>
      <c r="D34" s="725">
        <f>IF(AND('Źródła emisji'!D43="",'Źródła emisji'!F43=""),"",CONCATENATE('Źródła emisji'!D43," ",'Źródła emisji'!F43))</f>
      </c>
      <c r="E34" s="726"/>
      <c r="F34" s="668" t="s">
        <v>1416</v>
      </c>
      <c r="G34" s="668"/>
      <c r="H34" s="676" t="s">
        <v>1416</v>
      </c>
      <c r="I34" s="728"/>
      <c r="J34" s="677"/>
      <c r="K34" s="676" t="s">
        <v>1416</v>
      </c>
      <c r="L34" s="728"/>
      <c r="M34" s="677"/>
    </row>
    <row r="35" spans="3:13" ht="12.75">
      <c r="C35" s="171"/>
      <c r="D35" s="725">
        <f>IF(AND('Źródła emisji'!D44="",'Źródła emisji'!F44=""),"",CONCATENATE('Źródła emisji'!D44," ",'Źródła emisji'!F44))</f>
      </c>
      <c r="E35" s="726"/>
      <c r="F35" s="668" t="s">
        <v>1416</v>
      </c>
      <c r="G35" s="668"/>
      <c r="H35" s="676" t="s">
        <v>1416</v>
      </c>
      <c r="I35" s="728"/>
      <c r="J35" s="677"/>
      <c r="K35" s="676" t="s">
        <v>1416</v>
      </c>
      <c r="L35" s="728"/>
      <c r="M35" s="677"/>
    </row>
    <row r="36" spans="3:14" ht="12.75">
      <c r="C36" s="171"/>
      <c r="D36" s="725">
        <f>IF(AND('Źródła emisji'!D45="",'Źródła emisji'!F45=""),"",CONCATENATE('Źródła emisji'!D45," ",'Źródła emisji'!F45))</f>
      </c>
      <c r="E36" s="726"/>
      <c r="F36" s="668" t="s">
        <v>1416</v>
      </c>
      <c r="G36" s="668"/>
      <c r="H36" s="676" t="s">
        <v>1416</v>
      </c>
      <c r="I36" s="728"/>
      <c r="J36" s="677"/>
      <c r="K36" s="676" t="s">
        <v>1416</v>
      </c>
      <c r="L36" s="728"/>
      <c r="M36" s="677"/>
      <c r="N36" s="66"/>
    </row>
    <row r="37" spans="3:15" ht="25.5" customHeight="1">
      <c r="C37" s="88"/>
      <c r="D37" s="698"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37" s="741"/>
      <c r="F37" s="741"/>
      <c r="G37" s="741"/>
      <c r="H37" s="741"/>
      <c r="I37" s="741"/>
      <c r="J37" s="741"/>
      <c r="K37" s="741"/>
      <c r="L37" s="741"/>
      <c r="M37" s="741"/>
      <c r="N37" s="351"/>
      <c r="O37" s="83"/>
    </row>
    <row r="38" spans="3:15" ht="12.75" customHeight="1">
      <c r="C38" s="88"/>
      <c r="D38" s="742" t="str">
        <f>Translations!$B$972</f>
        <v>Następnie wzory podane w rzędzie C muszą zostać poprawione w celu wskazania właściwego typu statku powietrznego w pkt 4(a) i 4(b).</v>
      </c>
      <c r="E38" s="742"/>
      <c r="F38" s="742"/>
      <c r="G38" s="742"/>
      <c r="H38" s="742"/>
      <c r="I38" s="742"/>
      <c r="J38" s="742"/>
      <c r="K38" s="742"/>
      <c r="L38" s="742"/>
      <c r="M38" s="742"/>
      <c r="N38" s="351"/>
      <c r="O38" s="83"/>
    </row>
    <row r="39" spans="3:15" ht="12.75">
      <c r="C39" s="88"/>
      <c r="D39" s="681" t="str">
        <f>Translations!$B$187</f>
        <v>Wykaz należy przedstawić jako osobny arkusz wyłącznie w przypadku bardzo dużej floty.</v>
      </c>
      <c r="E39" s="714"/>
      <c r="F39" s="714"/>
      <c r="G39" s="714"/>
      <c r="H39" s="714"/>
      <c r="I39" s="714"/>
      <c r="J39" s="714"/>
      <c r="K39" s="714"/>
      <c r="L39" s="714"/>
      <c r="M39" s="714"/>
      <c r="N39" s="352"/>
      <c r="O39" s="83"/>
    </row>
    <row r="40" spans="3:14" ht="12.75">
      <c r="C40" s="171"/>
      <c r="D40" s="101"/>
      <c r="E40" s="101"/>
      <c r="F40" s="101"/>
      <c r="G40" s="101"/>
      <c r="H40" s="101"/>
      <c r="I40" s="101"/>
      <c r="J40" s="101"/>
      <c r="K40" s="101"/>
      <c r="L40" s="101"/>
      <c r="M40" s="101"/>
      <c r="N40" s="176"/>
    </row>
    <row r="41" spans="2:14" ht="25.5" customHeight="1">
      <c r="B41" s="54"/>
      <c r="C41" s="178" t="s">
        <v>259</v>
      </c>
      <c r="D41" s="775" t="str">
        <f>Translations!$B$229</f>
        <v>Jeżeli wybrana metodyka (metoda A lub metoda B) nie jest stosowana w przypadku wszystkich typów statków powietrznych, w poniższym polu należy podać uzasadnienie takiego podejścia.</v>
      </c>
      <c r="E41" s="775"/>
      <c r="F41" s="775"/>
      <c r="G41" s="775"/>
      <c r="H41" s="775"/>
      <c r="I41" s="775"/>
      <c r="J41" s="775"/>
      <c r="K41" s="775"/>
      <c r="L41" s="775"/>
      <c r="M41" s="775"/>
      <c r="N41" s="173"/>
    </row>
    <row r="42" spans="3:14" ht="12.75">
      <c r="C42" s="178"/>
      <c r="D42" s="172"/>
      <c r="E42" s="172"/>
      <c r="F42" s="172"/>
      <c r="G42" s="172"/>
      <c r="H42" s="172"/>
      <c r="I42" s="172"/>
      <c r="J42" s="172"/>
      <c r="K42" s="172"/>
      <c r="L42" s="172"/>
      <c r="M42" s="172"/>
      <c r="N42" s="172"/>
    </row>
    <row r="43" spans="2:14" ht="25.5" customHeight="1">
      <c r="B43" s="54"/>
      <c r="C43" s="171"/>
      <c r="D43" s="774"/>
      <c r="E43" s="774"/>
      <c r="F43" s="774"/>
      <c r="G43" s="774"/>
      <c r="H43" s="774"/>
      <c r="I43" s="774"/>
      <c r="J43" s="774"/>
      <c r="K43" s="774"/>
      <c r="L43" s="774"/>
      <c r="M43" s="774"/>
      <c r="N43" s="176"/>
    </row>
    <row r="44" spans="3:14" ht="12.75">
      <c r="C44" s="72"/>
      <c r="D44" s="172"/>
      <c r="E44" s="172"/>
      <c r="F44" s="172"/>
      <c r="G44" s="172"/>
      <c r="H44" s="172"/>
      <c r="I44" s="172"/>
      <c r="J44" s="172"/>
      <c r="K44" s="172"/>
      <c r="L44" s="172"/>
      <c r="M44" s="172"/>
      <c r="N44" s="172"/>
    </row>
    <row r="45" spans="1:15" s="182" customFormat="1" ht="27" customHeight="1">
      <c r="A45" s="181"/>
      <c r="B45" s="179"/>
      <c r="C45" s="180" t="s">
        <v>297</v>
      </c>
      <c r="D45" s="777" t="str">
        <f>Translations!$B$231</f>
        <v>Proszę podać szczegółowe informacje dotyczące procedury, która zostanie zastosowana w celu określenia metodyki monitorowania dla dodatkowych typów statków powietrznych.</v>
      </c>
      <c r="E45" s="512"/>
      <c r="F45" s="512"/>
      <c r="G45" s="512"/>
      <c r="H45" s="512"/>
      <c r="I45" s="512"/>
      <c r="J45" s="512"/>
      <c r="K45" s="512"/>
      <c r="L45" s="512"/>
      <c r="M45" s="512"/>
      <c r="N45" s="354"/>
      <c r="O45" s="181"/>
    </row>
    <row r="46" spans="1:15" s="186" customFormat="1" ht="42" customHeight="1">
      <c r="A46" s="358"/>
      <c r="B46" s="183"/>
      <c r="C46" s="180"/>
      <c r="D46" s="671" t="str">
        <f>Translations!$B$973</f>
        <v>O ile niniejszy plan monitorowania określa ogólnie metodykę monitorowania dla statków powietrznych, które w czasie składania planu monitorowania właściwemu organowi znajdują się już we flocie operatora [zob. punkt 4(a) i 4(b)], konieczna jest określona procedura w celu zagwarantowania, że wszelkie dodatkowe statki powietrzne, których eksploatację przewiduje się, (np. wymienione w punkcie 4(c) i 4(d)), również będą prawidłowo monitorowane. Pozycje określone poniżej powinny zapewnić określenie metodyki monitorowania dla każdego typu eksploatowanego statku powietrznego.</v>
      </c>
      <c r="E46" s="672"/>
      <c r="F46" s="672"/>
      <c r="G46" s="672"/>
      <c r="H46" s="672"/>
      <c r="I46" s="672"/>
      <c r="J46" s="672"/>
      <c r="K46" s="672"/>
      <c r="L46" s="672"/>
      <c r="M46" s="672"/>
      <c r="N46" s="184"/>
      <c r="O46" s="185"/>
    </row>
    <row r="47" spans="1:15" s="186" customFormat="1" ht="12.75" customHeight="1">
      <c r="A47" s="358"/>
      <c r="C47" s="187"/>
      <c r="D47" s="658" t="str">
        <f>Translations!$B$194</f>
        <v>Nazwa procedury</v>
      </c>
      <c r="E47" s="773"/>
      <c r="F47" s="776"/>
      <c r="G47" s="776"/>
      <c r="H47" s="776"/>
      <c r="I47" s="776"/>
      <c r="J47" s="776"/>
      <c r="K47" s="776"/>
      <c r="L47" s="776"/>
      <c r="M47" s="776"/>
      <c r="N47" s="163"/>
      <c r="O47" s="188"/>
    </row>
    <row r="48" spans="1:15" s="186" customFormat="1" ht="12.75" customHeight="1">
      <c r="A48" s="358"/>
      <c r="C48" s="187"/>
      <c r="D48" s="658" t="str">
        <f>Translations!$B$195</f>
        <v>Odniesienie do procedury</v>
      </c>
      <c r="E48" s="773"/>
      <c r="F48" s="776"/>
      <c r="G48" s="776"/>
      <c r="H48" s="776"/>
      <c r="I48" s="776"/>
      <c r="J48" s="776"/>
      <c r="K48" s="776"/>
      <c r="L48" s="776"/>
      <c r="M48" s="776"/>
      <c r="N48" s="163"/>
      <c r="O48" s="188"/>
    </row>
    <row r="49" spans="1:15" s="186" customFormat="1" ht="38.25" customHeight="1">
      <c r="A49" s="358"/>
      <c r="B49" s="189"/>
      <c r="C49" s="187"/>
      <c r="D49" s="658" t="str">
        <f>Translations!$B$197</f>
        <v>Krótki opis procedury</v>
      </c>
      <c r="E49" s="773"/>
      <c r="F49" s="776"/>
      <c r="G49" s="776"/>
      <c r="H49" s="776"/>
      <c r="I49" s="776"/>
      <c r="J49" s="776"/>
      <c r="K49" s="776"/>
      <c r="L49" s="776"/>
      <c r="M49" s="776"/>
      <c r="N49" s="163"/>
      <c r="O49" s="188"/>
    </row>
    <row r="50" spans="1:15" s="186" customFormat="1" ht="24.75" customHeight="1">
      <c r="A50" s="358"/>
      <c r="B50" s="189"/>
      <c r="C50" s="187"/>
      <c r="D50" s="658" t="str">
        <f>Translations!$B$198</f>
        <v>Stanowisko lub departament odpowiedzialny za zarządzanie danymi</v>
      </c>
      <c r="E50" s="773"/>
      <c r="F50" s="776"/>
      <c r="G50" s="776"/>
      <c r="H50" s="776"/>
      <c r="I50" s="776"/>
      <c r="J50" s="776"/>
      <c r="K50" s="776"/>
      <c r="L50" s="776"/>
      <c r="M50" s="776"/>
      <c r="N50" s="163"/>
      <c r="O50" s="188"/>
    </row>
    <row r="51" spans="1:15" s="186" customFormat="1" ht="12" customHeight="1">
      <c r="A51" s="358"/>
      <c r="B51" s="189"/>
      <c r="C51" s="187"/>
      <c r="D51" s="658" t="str">
        <f>Translations!$B$199</f>
        <v>Miejsce przechowywania danych</v>
      </c>
      <c r="E51" s="773"/>
      <c r="F51" s="776"/>
      <c r="G51" s="776"/>
      <c r="H51" s="776"/>
      <c r="I51" s="776"/>
      <c r="J51" s="776"/>
      <c r="K51" s="776"/>
      <c r="L51" s="776"/>
      <c r="M51" s="776"/>
      <c r="N51" s="163"/>
      <c r="O51" s="188"/>
    </row>
    <row r="52" spans="1:15" s="186" customFormat="1" ht="25.5" customHeight="1">
      <c r="A52" s="358"/>
      <c r="B52" s="189"/>
      <c r="C52" s="187"/>
      <c r="D52" s="658" t="str">
        <f>Translations!$B$233</f>
        <v>Nazwa wykorzystywanego systemu (jeżeli dotyczy)</v>
      </c>
      <c r="E52" s="773"/>
      <c r="F52" s="776"/>
      <c r="G52" s="776"/>
      <c r="H52" s="776"/>
      <c r="I52" s="776"/>
      <c r="J52" s="776"/>
      <c r="K52" s="776"/>
      <c r="L52" s="776"/>
      <c r="M52" s="776"/>
      <c r="N52" s="163"/>
      <c r="O52" s="188"/>
    </row>
    <row r="53" spans="2:15" ht="12.75">
      <c r="B53" s="54"/>
      <c r="C53" s="88"/>
      <c r="D53" s="602"/>
      <c r="E53" s="602"/>
      <c r="F53" s="602"/>
      <c r="G53" s="602"/>
      <c r="H53" s="602"/>
      <c r="I53" s="602"/>
      <c r="J53" s="107"/>
      <c r="K53" s="107"/>
      <c r="L53" s="107"/>
      <c r="M53" s="107"/>
      <c r="N53" s="107"/>
      <c r="O53" s="83"/>
    </row>
    <row r="54" spans="2:14" ht="27" customHeight="1">
      <c r="B54" s="54"/>
      <c r="C54" s="178" t="s">
        <v>261</v>
      </c>
      <c r="D54" s="737" t="str">
        <f>Translations!$B$234</f>
        <v>Poniższą tabelę proszę uzupełnić informacjami dotyczącymi systemów i procedur monitorowania zużycia paliwa na jeden lot zarówno w posiadanych, jak i dzierżawionych statkach powietrznych.</v>
      </c>
      <c r="E54" s="737"/>
      <c r="F54" s="737"/>
      <c r="G54" s="737"/>
      <c r="H54" s="737"/>
      <c r="I54" s="737"/>
      <c r="J54" s="737"/>
      <c r="K54" s="737"/>
      <c r="L54" s="737"/>
      <c r="M54" s="737"/>
      <c r="N54" s="190"/>
    </row>
    <row r="55" spans="2:13" ht="25.5" customHeight="1">
      <c r="B55" s="54"/>
      <c r="C55" s="72"/>
      <c r="D55" s="671" t="str">
        <f>Translations!$B$974</f>
        <v>Procedura musi zawierać źrółą danych, które będą wykorzystywane, czas odczytywania urządzeń pomiarowych paliwa w zbiornikach, opis przyrządów pomiarowych, jeżeli dotyczy, oraz procedury rejestrowania, odzyskiwania, przesyłania i przechowywania informacji.</v>
      </c>
      <c r="E55" s="672"/>
      <c r="F55" s="672"/>
      <c r="G55" s="672"/>
      <c r="H55" s="672"/>
      <c r="I55" s="672"/>
      <c r="J55" s="672"/>
      <c r="K55" s="672"/>
      <c r="L55" s="672"/>
      <c r="M55" s="672"/>
    </row>
    <row r="56" spans="3:14" ht="12.75" customHeight="1">
      <c r="C56" s="138"/>
      <c r="D56" s="658" t="str">
        <f>Translations!$B$194</f>
        <v>Nazwa procedury</v>
      </c>
      <c r="E56" s="659"/>
      <c r="F56" s="720"/>
      <c r="G56" s="721"/>
      <c r="H56" s="721"/>
      <c r="I56" s="721"/>
      <c r="J56" s="721"/>
      <c r="K56" s="721"/>
      <c r="L56" s="712"/>
      <c r="M56" s="618"/>
      <c r="N56" s="143"/>
    </row>
    <row r="57" spans="3:14" ht="12.75" customHeight="1">
      <c r="C57" s="138"/>
      <c r="D57" s="658" t="str">
        <f>Translations!$B$195</f>
        <v>Odniesienie do procedury</v>
      </c>
      <c r="E57" s="659"/>
      <c r="F57" s="720"/>
      <c r="G57" s="721"/>
      <c r="H57" s="721"/>
      <c r="I57" s="721"/>
      <c r="J57" s="721"/>
      <c r="K57" s="721"/>
      <c r="L57" s="712"/>
      <c r="M57" s="618"/>
      <c r="N57" s="143"/>
    </row>
    <row r="58" spans="2:14" ht="38.25" customHeight="1">
      <c r="B58" s="54"/>
      <c r="C58" s="138"/>
      <c r="D58" s="658" t="str">
        <f>Translations!$B$197</f>
        <v>Krótki opis procedury</v>
      </c>
      <c r="E58" s="659"/>
      <c r="F58" s="720"/>
      <c r="G58" s="721"/>
      <c r="H58" s="721"/>
      <c r="I58" s="721"/>
      <c r="J58" s="721"/>
      <c r="K58" s="721"/>
      <c r="L58" s="617"/>
      <c r="M58" s="743"/>
      <c r="N58" s="143"/>
    </row>
    <row r="59" spans="2:14" ht="22.5" customHeight="1">
      <c r="B59" s="54"/>
      <c r="C59" s="138"/>
      <c r="D59" s="658" t="str">
        <f>Translations!$B$198</f>
        <v>Stanowisko lub departament odpowiedzialny za zarządzanie danymi</v>
      </c>
      <c r="E59" s="659"/>
      <c r="F59" s="720"/>
      <c r="G59" s="721"/>
      <c r="H59" s="721"/>
      <c r="I59" s="721"/>
      <c r="J59" s="721"/>
      <c r="K59" s="721"/>
      <c r="L59" s="712"/>
      <c r="M59" s="618"/>
      <c r="N59" s="143"/>
    </row>
    <row r="60" spans="2:14" ht="12.75" customHeight="1">
      <c r="B60" s="54"/>
      <c r="C60" s="138"/>
      <c r="D60" s="658" t="str">
        <f>Translations!$B$199</f>
        <v>Miejsce przechowywania danych</v>
      </c>
      <c r="E60" s="659"/>
      <c r="F60" s="720"/>
      <c r="G60" s="721"/>
      <c r="H60" s="721"/>
      <c r="I60" s="721"/>
      <c r="J60" s="721"/>
      <c r="K60" s="721"/>
      <c r="L60" s="712"/>
      <c r="M60" s="618"/>
      <c r="N60" s="143"/>
    </row>
    <row r="61" spans="2:14" ht="25.5" customHeight="1">
      <c r="B61" s="54"/>
      <c r="C61" s="138"/>
      <c r="D61" s="658" t="str">
        <f>Translations!$B$233</f>
        <v>Nazwa wykorzystywanego systemu (jeżeli dotyczy)</v>
      </c>
      <c r="E61" s="659"/>
      <c r="F61" s="720"/>
      <c r="G61" s="721"/>
      <c r="H61" s="721"/>
      <c r="I61" s="721"/>
      <c r="J61" s="721"/>
      <c r="K61" s="721"/>
      <c r="L61" s="712"/>
      <c r="M61" s="618"/>
      <c r="N61" s="143"/>
    </row>
    <row r="62" spans="3:13" ht="12.75">
      <c r="C62" s="72"/>
      <c r="D62" s="139"/>
      <c r="E62" s="139"/>
      <c r="F62" s="140"/>
      <c r="G62" s="140"/>
      <c r="H62" s="140"/>
      <c r="I62" s="140"/>
      <c r="J62" s="140"/>
      <c r="K62" s="140"/>
      <c r="L62" s="140"/>
      <c r="M62" s="140"/>
    </row>
    <row r="63" spans="3:14" ht="27.75" customHeight="1">
      <c r="C63" s="178" t="s">
        <v>666</v>
      </c>
      <c r="D63" s="660" t="str">
        <f>Translations!$B$975</f>
        <v>Proszę określić podstawową metodę pomiaru gęstości stosowaną w odniesieniu do uzupełnianego paliwa oraz paliwa w zbiornikach dla każdego typu statku powietrznego.</v>
      </c>
      <c r="E63" s="660"/>
      <c r="F63" s="660"/>
      <c r="G63" s="660"/>
      <c r="H63" s="660"/>
      <c r="I63" s="660"/>
      <c r="J63" s="660"/>
      <c r="K63" s="660"/>
      <c r="L63" s="660"/>
      <c r="M63" s="660"/>
      <c r="N63" s="73"/>
    </row>
    <row r="64" spans="2:14" ht="12.75" customHeight="1">
      <c r="B64" s="54"/>
      <c r="C64" s="178"/>
      <c r="D64" s="768" t="str">
        <f>Translations!$B$976</f>
        <v>Operator statków powietrznych wykorzysta gęstość paliwa, która jest stosowana do celów operacyjnych i bezpieczeństwa. Może to być gęstość rzeczywista lub standardowa 0,8 kg/l.</v>
      </c>
      <c r="E64" s="769"/>
      <c r="F64" s="769"/>
      <c r="G64" s="769"/>
      <c r="H64" s="769"/>
      <c r="I64" s="769"/>
      <c r="J64" s="769"/>
      <c r="K64" s="769"/>
      <c r="L64" s="769"/>
      <c r="M64" s="769"/>
      <c r="N64" s="147"/>
    </row>
    <row r="65" spans="2:14" ht="4.5" customHeight="1">
      <c r="B65" s="54"/>
      <c r="C65" s="171"/>
      <c r="D65" s="396"/>
      <c r="E65" s="403"/>
      <c r="F65" s="403"/>
      <c r="G65" s="403"/>
      <c r="H65" s="403"/>
      <c r="I65" s="403"/>
      <c r="J65" s="403"/>
      <c r="K65" s="403"/>
      <c r="L65" s="403"/>
      <c r="M65" s="403"/>
      <c r="N65" s="175"/>
    </row>
    <row r="66" spans="3:14" ht="12.75">
      <c r="C66" s="178" t="s">
        <v>1163</v>
      </c>
      <c r="D66" s="729" t="str">
        <f>Translations!$B$970</f>
        <v>Typy statków powietrznych z pkt 4(a)</v>
      </c>
      <c r="E66" s="730"/>
      <c r="F66" s="730"/>
      <c r="G66" s="730"/>
      <c r="H66" s="730"/>
      <c r="I66" s="730"/>
      <c r="J66" s="730"/>
      <c r="K66" s="730"/>
      <c r="L66" s="730"/>
      <c r="M66" s="730"/>
      <c r="N66" s="176"/>
    </row>
    <row r="67" spans="2:15" ht="38.25" customHeight="1">
      <c r="B67" s="54"/>
      <c r="C67" s="178"/>
      <c r="D67" s="669" t="str">
        <f>Translations!$B$238</f>
        <v>Ogólny typ (oznacznik typu statku powietrznego ICAO) i podtyp statku powietrznego</v>
      </c>
      <c r="E67" s="670"/>
      <c r="F67" s="678" t="str">
        <f>Translations!$B$239</f>
        <v>Metoda stosowana do określania wartości gęstości rzeczywistej uzupełnianego paliwa</v>
      </c>
      <c r="G67" s="678"/>
      <c r="H67" s="678" t="str">
        <f>Translations!$B$240</f>
        <v>Metoda stosowana do określania wartości gęstości rzeczywistej w zbiornikach</v>
      </c>
      <c r="I67" s="678"/>
      <c r="J67" s="765" t="str">
        <f>Translations!$B$241</f>
        <v>Uzasadnienie stosowania wartości standardowej, jeżeli dokonanie pomiaru nie jest możliwe, oraz inne uwagi</v>
      </c>
      <c r="K67" s="766"/>
      <c r="L67" s="766"/>
      <c r="M67" s="767"/>
      <c r="N67" s="191"/>
      <c r="O67" s="192" t="s">
        <v>1202</v>
      </c>
    </row>
    <row r="68" spans="3:15" ht="12.75">
      <c r="C68" s="178"/>
      <c r="D68" s="725">
        <f>IF(AND('Źródła emisji'!D18="",'Źródła emisji'!F18=""),"",CONCATENATE('Źródła emisji'!D18," ",'Źródła emisji'!F18))</f>
      </c>
      <c r="E68" s="726"/>
      <c r="F68" s="676" t="s">
        <v>1416</v>
      </c>
      <c r="G68" s="677"/>
      <c r="H68" s="676" t="s">
        <v>1416</v>
      </c>
      <c r="I68" s="677"/>
      <c r="J68" s="720"/>
      <c r="K68" s="721"/>
      <c r="L68" s="721"/>
      <c r="M68" s="727"/>
      <c r="N68" s="164"/>
      <c r="O68" s="193" t="b">
        <f aca="true" t="shared" si="0" ref="O68:O77">OR(AND(NOT(ISBLANK(F68)),F68=INDEX(DensMethod,4)),AND(NOT(ISBLANK(H68)),H68=INDEX(DensMethod,4)))</f>
        <v>0</v>
      </c>
    </row>
    <row r="69" spans="3:15" ht="12.75">
      <c r="C69" s="178"/>
      <c r="D69" s="725">
        <f>IF(AND('Źródła emisji'!D19="",'Źródła emisji'!F19=""),"",CONCATENATE('Źródła emisji'!D19," ",'Źródła emisji'!F19))</f>
      </c>
      <c r="E69" s="726"/>
      <c r="F69" s="676" t="s">
        <v>1416</v>
      </c>
      <c r="G69" s="677"/>
      <c r="H69" s="676" t="s">
        <v>1416</v>
      </c>
      <c r="I69" s="677"/>
      <c r="J69" s="720"/>
      <c r="K69" s="721"/>
      <c r="L69" s="721"/>
      <c r="M69" s="727"/>
      <c r="N69" s="164"/>
      <c r="O69" s="193" t="b">
        <f t="shared" si="0"/>
        <v>0</v>
      </c>
    </row>
    <row r="70" spans="3:15" ht="12.75">
      <c r="C70" s="178"/>
      <c r="D70" s="725">
        <f>IF(AND('Źródła emisji'!D20="",'Źródła emisji'!F20=""),"",CONCATENATE('Źródła emisji'!D20," ",'Źródła emisji'!F20))</f>
      </c>
      <c r="E70" s="726"/>
      <c r="F70" s="676" t="s">
        <v>1416</v>
      </c>
      <c r="G70" s="677"/>
      <c r="H70" s="676" t="s">
        <v>1416</v>
      </c>
      <c r="I70" s="677"/>
      <c r="J70" s="720"/>
      <c r="K70" s="721"/>
      <c r="L70" s="721"/>
      <c r="M70" s="727"/>
      <c r="N70" s="164"/>
      <c r="O70" s="193" t="b">
        <f t="shared" si="0"/>
        <v>0</v>
      </c>
    </row>
    <row r="71" spans="3:15" ht="12.75">
      <c r="C71" s="178"/>
      <c r="D71" s="725">
        <f>IF(AND('Źródła emisji'!D21="",'Źródła emisji'!F21=""),"",CONCATENATE('Źródła emisji'!D21," ",'Źródła emisji'!F21))</f>
      </c>
      <c r="E71" s="726"/>
      <c r="F71" s="676" t="s">
        <v>1416</v>
      </c>
      <c r="G71" s="677"/>
      <c r="H71" s="676" t="s">
        <v>1416</v>
      </c>
      <c r="I71" s="677"/>
      <c r="J71" s="720"/>
      <c r="K71" s="721"/>
      <c r="L71" s="721"/>
      <c r="M71" s="727"/>
      <c r="N71" s="164"/>
      <c r="O71" s="193" t="b">
        <f t="shared" si="0"/>
        <v>0</v>
      </c>
    </row>
    <row r="72" spans="3:15" ht="12.75">
      <c r="C72" s="178"/>
      <c r="D72" s="725">
        <f>IF(AND('Źródła emisji'!D22="",'Źródła emisji'!F22=""),"",CONCATENATE('Źródła emisji'!D22," ",'Źródła emisji'!F22))</f>
      </c>
      <c r="E72" s="726"/>
      <c r="F72" s="676" t="s">
        <v>1416</v>
      </c>
      <c r="G72" s="677"/>
      <c r="H72" s="676" t="s">
        <v>1416</v>
      </c>
      <c r="I72" s="677"/>
      <c r="J72" s="720"/>
      <c r="K72" s="721"/>
      <c r="L72" s="721"/>
      <c r="M72" s="727"/>
      <c r="N72" s="164"/>
      <c r="O72" s="193" t="b">
        <f t="shared" si="0"/>
        <v>0</v>
      </c>
    </row>
    <row r="73" spans="3:15" ht="12.75">
      <c r="C73" s="178"/>
      <c r="D73" s="725">
        <f>IF(AND('Źródła emisji'!D23="",'Źródła emisji'!F23=""),"",CONCATENATE('Źródła emisji'!D23," ",'Źródła emisji'!F23))</f>
      </c>
      <c r="E73" s="726"/>
      <c r="F73" s="676" t="s">
        <v>1416</v>
      </c>
      <c r="G73" s="677"/>
      <c r="H73" s="676" t="s">
        <v>1416</v>
      </c>
      <c r="I73" s="677"/>
      <c r="J73" s="720"/>
      <c r="K73" s="721"/>
      <c r="L73" s="721"/>
      <c r="M73" s="727"/>
      <c r="N73" s="164"/>
      <c r="O73" s="193" t="b">
        <f t="shared" si="0"/>
        <v>0</v>
      </c>
    </row>
    <row r="74" spans="3:15" ht="12.75">
      <c r="C74" s="178"/>
      <c r="D74" s="725">
        <f>IF(AND('Źródła emisji'!D24="",'Źródła emisji'!F24=""),"",CONCATENATE('Źródła emisji'!D24," ",'Źródła emisji'!F24))</f>
      </c>
      <c r="E74" s="726"/>
      <c r="F74" s="676" t="s">
        <v>1416</v>
      </c>
      <c r="G74" s="677"/>
      <c r="H74" s="676" t="s">
        <v>1416</v>
      </c>
      <c r="I74" s="677"/>
      <c r="J74" s="720"/>
      <c r="K74" s="721"/>
      <c r="L74" s="721"/>
      <c r="M74" s="727"/>
      <c r="N74" s="164"/>
      <c r="O74" s="193" t="b">
        <f t="shared" si="0"/>
        <v>0</v>
      </c>
    </row>
    <row r="75" spans="3:15" ht="12.75">
      <c r="C75" s="178"/>
      <c r="D75" s="725">
        <f>IF(AND('Źródła emisji'!D25="",'Źródła emisji'!F25=""),"",CONCATENATE('Źródła emisji'!D25," ",'Źródła emisji'!F25))</f>
      </c>
      <c r="E75" s="726"/>
      <c r="F75" s="676" t="s">
        <v>1416</v>
      </c>
      <c r="G75" s="677"/>
      <c r="H75" s="676" t="s">
        <v>1416</v>
      </c>
      <c r="I75" s="677"/>
      <c r="J75" s="720"/>
      <c r="K75" s="721"/>
      <c r="L75" s="721"/>
      <c r="M75" s="727"/>
      <c r="N75" s="164"/>
      <c r="O75" s="193" t="b">
        <f t="shared" si="0"/>
        <v>0</v>
      </c>
    </row>
    <row r="76" spans="3:15" ht="12.75">
      <c r="C76" s="178"/>
      <c r="D76" s="725">
        <f>IF(AND('Źródła emisji'!D26="",'Źródła emisji'!F26=""),"",CONCATENATE('Źródła emisji'!D26," ",'Źródła emisji'!F26))</f>
      </c>
      <c r="E76" s="726"/>
      <c r="F76" s="676" t="s">
        <v>1416</v>
      </c>
      <c r="G76" s="677"/>
      <c r="H76" s="676" t="s">
        <v>1416</v>
      </c>
      <c r="I76" s="677"/>
      <c r="J76" s="720"/>
      <c r="K76" s="721"/>
      <c r="L76" s="721"/>
      <c r="M76" s="727"/>
      <c r="N76" s="164"/>
      <c r="O76" s="193" t="b">
        <f t="shared" si="0"/>
        <v>0</v>
      </c>
    </row>
    <row r="77" spans="3:15" ht="12.75">
      <c r="C77" s="178"/>
      <c r="D77" s="725">
        <f>IF(AND('Źródła emisji'!D27="",'Źródła emisji'!F27=""),"",CONCATENATE('Źródła emisji'!D27," ",'Źródła emisji'!F27))</f>
      </c>
      <c r="E77" s="726"/>
      <c r="F77" s="676" t="s">
        <v>1416</v>
      </c>
      <c r="G77" s="677"/>
      <c r="H77" s="676" t="s">
        <v>1416</v>
      </c>
      <c r="I77" s="677"/>
      <c r="J77" s="720"/>
      <c r="K77" s="721"/>
      <c r="L77" s="721"/>
      <c r="M77" s="727"/>
      <c r="N77" s="164"/>
      <c r="O77" s="193" t="b">
        <f t="shared" si="0"/>
        <v>0</v>
      </c>
    </row>
    <row r="78" spans="2:14" ht="4.5" customHeight="1">
      <c r="B78" s="54"/>
      <c r="C78" s="171"/>
      <c r="D78" s="396"/>
      <c r="E78" s="403"/>
      <c r="F78" s="403"/>
      <c r="G78" s="403"/>
      <c r="H78" s="403"/>
      <c r="I78" s="403"/>
      <c r="J78" s="403"/>
      <c r="K78" s="403"/>
      <c r="L78" s="403"/>
      <c r="M78" s="403"/>
      <c r="N78" s="175"/>
    </row>
    <row r="79" spans="3:14" ht="12.75">
      <c r="C79" s="178" t="s">
        <v>1164</v>
      </c>
      <c r="D79" s="729" t="str">
        <f>Translations!$B$971</f>
        <v>Typy statków powietrznych z pkt 4(b)</v>
      </c>
      <c r="E79" s="730"/>
      <c r="F79" s="730"/>
      <c r="G79" s="730"/>
      <c r="H79" s="730"/>
      <c r="I79" s="730"/>
      <c r="J79" s="730"/>
      <c r="K79" s="730"/>
      <c r="L79" s="730"/>
      <c r="M79" s="730"/>
      <c r="N79" s="176"/>
    </row>
    <row r="80" spans="2:15" ht="38.25" customHeight="1">
      <c r="B80" s="54"/>
      <c r="C80" s="178"/>
      <c r="D80" s="669" t="str">
        <f>Translations!$B$238</f>
        <v>Ogólny typ (oznacznik typu statku powietrznego ICAO) i podtyp statku powietrznego</v>
      </c>
      <c r="E80" s="670"/>
      <c r="F80" s="678" t="str">
        <f>Translations!$B$239</f>
        <v>Metoda stosowana do określania wartości gęstości rzeczywistej uzupełnianego paliwa</v>
      </c>
      <c r="G80" s="678"/>
      <c r="H80" s="678" t="str">
        <f>Translations!$B$240</f>
        <v>Metoda stosowana do określania wartości gęstości rzeczywistej w zbiornikach</v>
      </c>
      <c r="I80" s="678"/>
      <c r="J80" s="765" t="str">
        <f>Translations!$B$241</f>
        <v>Uzasadnienie stosowania wartości standardowej, jeżeli dokonanie pomiaru nie jest możliwe, oraz inne uwagi</v>
      </c>
      <c r="K80" s="766"/>
      <c r="L80" s="766"/>
      <c r="M80" s="767"/>
      <c r="N80" s="191"/>
      <c r="O80" s="192" t="s">
        <v>1202</v>
      </c>
    </row>
    <row r="81" spans="3:15" ht="12.75">
      <c r="C81" s="178"/>
      <c r="D81" s="725">
        <f>IF(AND('Źródła emisji'!D36="",'Źródła emisji'!F36=""),"",CONCATENATE('Źródła emisji'!D36," ",'Źródła emisji'!F36))</f>
      </c>
      <c r="E81" s="726"/>
      <c r="F81" s="676" t="s">
        <v>1416</v>
      </c>
      <c r="G81" s="677"/>
      <c r="H81" s="676" t="s">
        <v>1416</v>
      </c>
      <c r="I81" s="677"/>
      <c r="J81" s="720"/>
      <c r="K81" s="721"/>
      <c r="L81" s="721"/>
      <c r="M81" s="727"/>
      <c r="N81" s="164"/>
      <c r="O81" s="193" t="b">
        <f aca="true" t="shared" si="1" ref="O81:O90">OR(AND(NOT(ISBLANK(F81)),F81=INDEX(DensMethod,4)),AND(NOT(ISBLANK(H81)),H81=INDEX(DensMethod,4)))</f>
        <v>0</v>
      </c>
    </row>
    <row r="82" spans="3:15" ht="12.75">
      <c r="C82" s="178"/>
      <c r="D82" s="725">
        <f>IF(AND('Źródła emisji'!D37="",'Źródła emisji'!F37=""),"",CONCATENATE('Źródła emisji'!D37," ",'Źródła emisji'!F37))</f>
      </c>
      <c r="E82" s="726"/>
      <c r="F82" s="676" t="s">
        <v>1416</v>
      </c>
      <c r="G82" s="677"/>
      <c r="H82" s="676" t="s">
        <v>1416</v>
      </c>
      <c r="I82" s="677"/>
      <c r="J82" s="720"/>
      <c r="K82" s="721"/>
      <c r="L82" s="721"/>
      <c r="M82" s="727"/>
      <c r="N82" s="164"/>
      <c r="O82" s="193" t="b">
        <f t="shared" si="1"/>
        <v>0</v>
      </c>
    </row>
    <row r="83" spans="3:15" ht="12.75">
      <c r="C83" s="178"/>
      <c r="D83" s="725">
        <f>IF(AND('Źródła emisji'!D38="",'Źródła emisji'!F38=""),"",CONCATENATE('Źródła emisji'!D38," ",'Źródła emisji'!F38))</f>
      </c>
      <c r="E83" s="726"/>
      <c r="F83" s="676" t="s">
        <v>1416</v>
      </c>
      <c r="G83" s="677"/>
      <c r="H83" s="676" t="s">
        <v>1416</v>
      </c>
      <c r="I83" s="677"/>
      <c r="J83" s="720"/>
      <c r="K83" s="721"/>
      <c r="L83" s="721"/>
      <c r="M83" s="727"/>
      <c r="N83" s="164"/>
      <c r="O83" s="193" t="b">
        <f t="shared" si="1"/>
        <v>0</v>
      </c>
    </row>
    <row r="84" spans="3:15" ht="12.75">
      <c r="C84" s="178"/>
      <c r="D84" s="725">
        <f>IF(AND('Źródła emisji'!D39="",'Źródła emisji'!F39=""),"",CONCATENATE('Źródła emisji'!D39," ",'Źródła emisji'!F39))</f>
      </c>
      <c r="E84" s="726"/>
      <c r="F84" s="676" t="s">
        <v>1416</v>
      </c>
      <c r="G84" s="677"/>
      <c r="H84" s="676" t="s">
        <v>1416</v>
      </c>
      <c r="I84" s="677"/>
      <c r="J84" s="720"/>
      <c r="K84" s="721"/>
      <c r="L84" s="721"/>
      <c r="M84" s="727"/>
      <c r="N84" s="164"/>
      <c r="O84" s="193" t="b">
        <f t="shared" si="1"/>
        <v>0</v>
      </c>
    </row>
    <row r="85" spans="3:15" ht="12.75">
      <c r="C85" s="178"/>
      <c r="D85" s="725">
        <f>IF(AND('Źródła emisji'!D40="",'Źródła emisji'!F40=""),"",CONCATENATE('Źródła emisji'!D40," ",'Źródła emisji'!F40))</f>
      </c>
      <c r="E85" s="726"/>
      <c r="F85" s="676" t="s">
        <v>1416</v>
      </c>
      <c r="G85" s="677"/>
      <c r="H85" s="676" t="s">
        <v>1416</v>
      </c>
      <c r="I85" s="677"/>
      <c r="J85" s="720"/>
      <c r="K85" s="721"/>
      <c r="L85" s="721"/>
      <c r="M85" s="727"/>
      <c r="N85" s="164"/>
      <c r="O85" s="193" t="b">
        <f t="shared" si="1"/>
        <v>0</v>
      </c>
    </row>
    <row r="86" spans="3:15" ht="12.75">
      <c r="C86" s="178"/>
      <c r="D86" s="725">
        <f>IF(AND('Źródła emisji'!D41="",'Źródła emisji'!F41=""),"",CONCATENATE('Źródła emisji'!D41," ",'Źródła emisji'!F41))</f>
      </c>
      <c r="E86" s="726"/>
      <c r="F86" s="676" t="s">
        <v>1416</v>
      </c>
      <c r="G86" s="677"/>
      <c r="H86" s="676" t="s">
        <v>1416</v>
      </c>
      <c r="I86" s="677"/>
      <c r="J86" s="720"/>
      <c r="K86" s="721"/>
      <c r="L86" s="721"/>
      <c r="M86" s="727"/>
      <c r="N86" s="164"/>
      <c r="O86" s="193" t="b">
        <f t="shared" si="1"/>
        <v>0</v>
      </c>
    </row>
    <row r="87" spans="3:15" ht="12.75">
      <c r="C87" s="178"/>
      <c r="D87" s="725">
        <f>IF(AND('Źródła emisji'!D42="",'Źródła emisji'!F42=""),"",CONCATENATE('Źródła emisji'!D42," ",'Źródła emisji'!F42))</f>
      </c>
      <c r="E87" s="726"/>
      <c r="F87" s="676" t="s">
        <v>1416</v>
      </c>
      <c r="G87" s="677"/>
      <c r="H87" s="676" t="s">
        <v>1416</v>
      </c>
      <c r="I87" s="677"/>
      <c r="J87" s="720"/>
      <c r="K87" s="721"/>
      <c r="L87" s="721"/>
      <c r="M87" s="727"/>
      <c r="N87" s="164"/>
      <c r="O87" s="193" t="b">
        <f t="shared" si="1"/>
        <v>0</v>
      </c>
    </row>
    <row r="88" spans="3:15" ht="12.75">
      <c r="C88" s="178"/>
      <c r="D88" s="725">
        <f>IF(AND('Źródła emisji'!D43="",'Źródła emisji'!F43=""),"",CONCATENATE('Źródła emisji'!D43," ",'Źródła emisji'!F43))</f>
      </c>
      <c r="E88" s="726"/>
      <c r="F88" s="676" t="s">
        <v>1416</v>
      </c>
      <c r="G88" s="677"/>
      <c r="H88" s="676" t="s">
        <v>1416</v>
      </c>
      <c r="I88" s="677"/>
      <c r="J88" s="720"/>
      <c r="K88" s="721"/>
      <c r="L88" s="721"/>
      <c r="M88" s="727"/>
      <c r="N88" s="164"/>
      <c r="O88" s="193" t="b">
        <f t="shared" si="1"/>
        <v>0</v>
      </c>
    </row>
    <row r="89" spans="3:15" ht="12.75">
      <c r="C89" s="178"/>
      <c r="D89" s="725">
        <f>IF(AND('Źródła emisji'!D44="",'Źródła emisji'!F44=""),"",CONCATENATE('Źródła emisji'!D44," ",'Źródła emisji'!F44))</f>
      </c>
      <c r="E89" s="726"/>
      <c r="F89" s="676" t="s">
        <v>1416</v>
      </c>
      <c r="G89" s="677"/>
      <c r="H89" s="676" t="s">
        <v>1416</v>
      </c>
      <c r="I89" s="677"/>
      <c r="J89" s="720"/>
      <c r="K89" s="721"/>
      <c r="L89" s="721"/>
      <c r="M89" s="727"/>
      <c r="N89" s="164"/>
      <c r="O89" s="193" t="b">
        <f t="shared" si="1"/>
        <v>0</v>
      </c>
    </row>
    <row r="90" spans="3:15" ht="12.75">
      <c r="C90" s="178"/>
      <c r="D90" s="725">
        <f>IF(AND('Źródła emisji'!D45="",'Źródła emisji'!F45=""),"",CONCATENATE('Źródła emisji'!D45," ",'Źródła emisji'!F45))</f>
      </c>
      <c r="E90" s="726"/>
      <c r="F90" s="676" t="s">
        <v>1416</v>
      </c>
      <c r="G90" s="677"/>
      <c r="H90" s="676" t="s">
        <v>1416</v>
      </c>
      <c r="I90" s="677"/>
      <c r="J90" s="720"/>
      <c r="K90" s="721"/>
      <c r="L90" s="721"/>
      <c r="M90" s="727"/>
      <c r="N90" s="164"/>
      <c r="O90" s="193" t="b">
        <f t="shared" si="1"/>
        <v>0</v>
      </c>
    </row>
    <row r="91" spans="3:15" ht="25.5" customHeight="1">
      <c r="C91" s="88"/>
      <c r="D91" s="698"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91" s="741"/>
      <c r="F91" s="741"/>
      <c r="G91" s="741"/>
      <c r="H91" s="741"/>
      <c r="I91" s="741"/>
      <c r="J91" s="741"/>
      <c r="K91" s="741"/>
      <c r="L91" s="741"/>
      <c r="M91" s="741"/>
      <c r="N91" s="351"/>
      <c r="O91" s="83"/>
    </row>
    <row r="92" spans="3:15" ht="12.75" customHeight="1">
      <c r="C92" s="88"/>
      <c r="D92" s="742" t="str">
        <f>Translations!$B$838</f>
        <v>Następnie wzory podane w rzędzie C muszą zostać poprawione w celu wskazania właściwego typu statku powietrznego w pkt 4(a).</v>
      </c>
      <c r="E92" s="714"/>
      <c r="F92" s="714"/>
      <c r="G92" s="714"/>
      <c r="H92" s="714"/>
      <c r="I92" s="714"/>
      <c r="J92" s="714"/>
      <c r="K92" s="714"/>
      <c r="L92" s="714"/>
      <c r="M92" s="714"/>
      <c r="N92" s="351"/>
      <c r="O92" s="83"/>
    </row>
    <row r="93" spans="3:15" ht="12.75">
      <c r="C93" s="88"/>
      <c r="D93" s="681" t="str">
        <f>Translations!$B$187</f>
        <v>Wykaz należy przedstawić jako osobny arkusz wyłącznie w przypadku bardzo dużej floty.</v>
      </c>
      <c r="E93" s="714"/>
      <c r="F93" s="714"/>
      <c r="G93" s="714"/>
      <c r="H93" s="714"/>
      <c r="I93" s="714"/>
      <c r="J93" s="714"/>
      <c r="K93" s="714"/>
      <c r="L93" s="714"/>
      <c r="M93" s="714"/>
      <c r="N93" s="352"/>
      <c r="O93" s="83"/>
    </row>
    <row r="94" spans="3:12" ht="12.75">
      <c r="C94" s="92"/>
      <c r="D94" s="194"/>
      <c r="E94" s="194"/>
      <c r="F94" s="194"/>
      <c r="G94" s="194"/>
      <c r="H94" s="194"/>
      <c r="I94" s="194"/>
      <c r="J94" s="194"/>
      <c r="K94" s="194"/>
      <c r="L94" s="194"/>
    </row>
    <row r="95" spans="2:14" ht="27" customHeight="1">
      <c r="B95" s="54"/>
      <c r="C95" s="178" t="s">
        <v>257</v>
      </c>
      <c r="D95" s="770" t="str">
        <f>Translations!$B$977</f>
        <v>Poniższą tabelę proszę uzupełnić informacjami dotyczącymi procedur pomiaru gęstości stosowanych dla uzupełnionego zapasu paliwa oraz ilości paliwa w zbiornikach zarówno w posiadanych, jak i dzierżawionych statkach powietrznych.</v>
      </c>
      <c r="E95" s="770"/>
      <c r="F95" s="770"/>
      <c r="G95" s="770"/>
      <c r="H95" s="770"/>
      <c r="I95" s="770"/>
      <c r="J95" s="770"/>
      <c r="K95" s="770"/>
      <c r="L95" s="770"/>
      <c r="M95" s="770"/>
      <c r="N95" s="190"/>
    </row>
    <row r="96" spans="2:13" ht="25.5" customHeight="1">
      <c r="B96" s="54"/>
      <c r="C96" s="72"/>
      <c r="D96" s="671" t="str">
        <f>Translations!$B$978</f>
        <v>Procedura musi zawierać opis źródła informacji (dostawca paliwa, ...) lub wykorzystywanych instrumentów pomiarowych, jeżeli dotyczy. Dodatkowo procedura powinna zapewnić, że wykorzystywana wartość gęstości paliwa jest identyczna z wartością wykorzystywaną na cele operacyjne oraz w celu zapewnienia bezpieczeństwa.</v>
      </c>
      <c r="E96" s="672"/>
      <c r="F96" s="672"/>
      <c r="G96" s="672"/>
      <c r="H96" s="672"/>
      <c r="I96" s="672"/>
      <c r="J96" s="672"/>
      <c r="K96" s="672"/>
      <c r="L96" s="672"/>
      <c r="M96" s="672"/>
    </row>
    <row r="97" spans="3:14" ht="12.75">
      <c r="C97" s="138"/>
      <c r="D97" s="713" t="str">
        <f>Translations!$B$194</f>
        <v>Nazwa procedury</v>
      </c>
      <c r="E97" s="713"/>
      <c r="F97" s="720"/>
      <c r="G97" s="721"/>
      <c r="H97" s="721"/>
      <c r="I97" s="721"/>
      <c r="J97" s="721"/>
      <c r="K97" s="721"/>
      <c r="L97" s="712"/>
      <c r="M97" s="618"/>
      <c r="N97" s="143"/>
    </row>
    <row r="98" spans="3:14" ht="12.75">
      <c r="C98" s="138"/>
      <c r="D98" s="713" t="str">
        <f>Translations!$B$195</f>
        <v>Odniesienie do procedury</v>
      </c>
      <c r="E98" s="713"/>
      <c r="F98" s="720"/>
      <c r="G98" s="721"/>
      <c r="H98" s="721"/>
      <c r="I98" s="721"/>
      <c r="J98" s="721"/>
      <c r="K98" s="721"/>
      <c r="L98" s="712"/>
      <c r="M98" s="618"/>
      <c r="N98" s="143"/>
    </row>
    <row r="99" spans="2:14" ht="25.5" customHeight="1">
      <c r="B99" s="54"/>
      <c r="C99" s="138"/>
      <c r="D99" s="713" t="str">
        <f>Translations!$B$197</f>
        <v>Krótki opis procedury</v>
      </c>
      <c r="E99" s="713"/>
      <c r="F99" s="720"/>
      <c r="G99" s="721"/>
      <c r="H99" s="721"/>
      <c r="I99" s="721"/>
      <c r="J99" s="721"/>
      <c r="K99" s="721"/>
      <c r="L99" s="712"/>
      <c r="M99" s="618"/>
      <c r="N99" s="143"/>
    </row>
    <row r="100" spans="2:14" ht="21.75" customHeight="1">
      <c r="B100" s="54"/>
      <c r="C100" s="138"/>
      <c r="D100" s="713" t="str">
        <f>Translations!$B$198</f>
        <v>Stanowisko lub departament odpowiedzialny za zarządzanie danymi</v>
      </c>
      <c r="E100" s="713"/>
      <c r="F100" s="720"/>
      <c r="G100" s="721"/>
      <c r="H100" s="721"/>
      <c r="I100" s="721"/>
      <c r="J100" s="721"/>
      <c r="K100" s="721"/>
      <c r="L100" s="712"/>
      <c r="M100" s="618"/>
      <c r="N100" s="143"/>
    </row>
    <row r="101" spans="2:14" ht="12.75">
      <c r="B101" s="54"/>
      <c r="C101" s="138"/>
      <c r="D101" s="713" t="str">
        <f>Translations!$B$199</f>
        <v>Miejsce przechowywania danych</v>
      </c>
      <c r="E101" s="713"/>
      <c r="F101" s="720"/>
      <c r="G101" s="721"/>
      <c r="H101" s="721"/>
      <c r="I101" s="721"/>
      <c r="J101" s="721"/>
      <c r="K101" s="721"/>
      <c r="L101" s="712"/>
      <c r="M101" s="618"/>
      <c r="N101" s="143"/>
    </row>
    <row r="102" spans="2:14" ht="25.5" customHeight="1">
      <c r="B102" s="54"/>
      <c r="C102" s="138"/>
      <c r="D102" s="713" t="str">
        <f>Translations!$B$233</f>
        <v>Nazwa wykorzystywanego systemu (jeżeli dotyczy)</v>
      </c>
      <c r="E102" s="713"/>
      <c r="F102" s="720"/>
      <c r="G102" s="721"/>
      <c r="H102" s="721"/>
      <c r="I102" s="721"/>
      <c r="J102" s="721"/>
      <c r="K102" s="721"/>
      <c r="L102" s="712"/>
      <c r="M102" s="618"/>
      <c r="N102" s="143"/>
    </row>
    <row r="103" spans="3:13" ht="12.75">
      <c r="C103" s="72"/>
      <c r="D103" s="139"/>
      <c r="E103" s="139"/>
      <c r="F103" s="140"/>
      <c r="G103" s="140"/>
      <c r="H103" s="140"/>
      <c r="I103" s="140"/>
      <c r="J103" s="140"/>
      <c r="K103" s="140"/>
      <c r="L103" s="140"/>
      <c r="M103" s="140"/>
    </row>
    <row r="104" spans="2:14" ht="27" customHeight="1">
      <c r="B104" s="54"/>
      <c r="C104" s="178" t="s">
        <v>565</v>
      </c>
      <c r="D104" s="660" t="str">
        <f>Translations!$B$245</f>
        <v>Jeżeli dotyczy, należy przedstawić spis odchyleń od ogólnie stosowanych metod określania ilości uzupełnionego zapasu paliwa/paliwa w zbiornikach oraz gęstości dla konkretnych lotnisk.</v>
      </c>
      <c r="E104" s="660"/>
      <c r="F104" s="660"/>
      <c r="G104" s="660"/>
      <c r="H104" s="660"/>
      <c r="I104" s="660"/>
      <c r="J104" s="660"/>
      <c r="K104" s="660"/>
      <c r="L104" s="660"/>
      <c r="M104" s="660"/>
      <c r="N104" s="73"/>
    </row>
    <row r="105" spans="2:14" ht="38.25" customHeight="1">
      <c r="B105" s="54"/>
      <c r="C105" s="178"/>
      <c r="D105" s="738" t="str">
        <f>Translations!$B$246</f>
        <v>Jeżeli jest to konieczne ze względu na wyjątkowe okoliczności, takie jak brak możliwości podania wszystkich danych wymaganych w danej metodyce przez dostawców paliw, należy zapewnić spis odchyleń od metodyki ogólnej dla konkretnych lotnisk. Jeżeli na przykład dostawca paliwa dla konkretnego lotniska nie może podać danych dotyczących gęstości rzeczywistej, należy określić proponowane podejście alternatywne. Proszę podać wykaz lotnisk, stosując ich oznaczniki ICAO oddzielone średnikami.</v>
      </c>
      <c r="E105" s="738"/>
      <c r="F105" s="738"/>
      <c r="G105" s="738"/>
      <c r="H105" s="738"/>
      <c r="I105" s="738"/>
      <c r="J105" s="738"/>
      <c r="K105" s="738"/>
      <c r="L105" s="738"/>
      <c r="M105" s="738"/>
      <c r="N105" s="147"/>
    </row>
    <row r="106" spans="2:13" ht="25.5" customHeight="1">
      <c r="B106" s="54"/>
      <c r="D106" s="669" t="str">
        <f>Translations!$B$247</f>
        <v>Rodzaj odchylenia</v>
      </c>
      <c r="E106" s="670"/>
      <c r="F106" s="669" t="str">
        <f>Translations!$B$248</f>
        <v>Uzasadnienie wyjątkowych okoliczności</v>
      </c>
      <c r="G106" s="731"/>
      <c r="H106" s="731"/>
      <c r="I106" s="731"/>
      <c r="J106" s="670"/>
      <c r="K106" s="678" t="str">
        <f>Translations!$B$249</f>
        <v>Lotniska, których dotyczy odchylenie</v>
      </c>
      <c r="L106" s="678"/>
      <c r="M106" s="678"/>
    </row>
    <row r="107" spans="2:13" ht="12.75">
      <c r="B107" s="54"/>
      <c r="D107" s="715"/>
      <c r="E107" s="717"/>
      <c r="F107" s="715"/>
      <c r="G107" s="716"/>
      <c r="H107" s="716"/>
      <c r="I107" s="716"/>
      <c r="J107" s="717"/>
      <c r="K107" s="771"/>
      <c r="L107" s="771"/>
      <c r="M107" s="771"/>
    </row>
    <row r="108" spans="2:13" ht="12.75">
      <c r="B108" s="54"/>
      <c r="D108" s="715"/>
      <c r="E108" s="717"/>
      <c r="F108" s="715"/>
      <c r="G108" s="716"/>
      <c r="H108" s="716"/>
      <c r="I108" s="716"/>
      <c r="J108" s="717"/>
      <c r="K108" s="771"/>
      <c r="L108" s="771"/>
      <c r="M108" s="771"/>
    </row>
    <row r="109" spans="2:13" ht="12.75">
      <c r="B109" s="54"/>
      <c r="D109" s="715"/>
      <c r="E109" s="717"/>
      <c r="F109" s="715"/>
      <c r="G109" s="716"/>
      <c r="H109" s="716"/>
      <c r="I109" s="716"/>
      <c r="J109" s="717"/>
      <c r="K109" s="771"/>
      <c r="L109" s="771"/>
      <c r="M109" s="771"/>
    </row>
    <row r="110" spans="2:13" ht="12.75">
      <c r="B110" s="54"/>
      <c r="D110" s="715"/>
      <c r="E110" s="717"/>
      <c r="F110" s="715"/>
      <c r="G110" s="716"/>
      <c r="H110" s="716"/>
      <c r="I110" s="716"/>
      <c r="J110" s="717"/>
      <c r="K110" s="771"/>
      <c r="L110" s="771"/>
      <c r="M110" s="771"/>
    </row>
    <row r="111" spans="2:13" ht="12.75">
      <c r="B111" s="54"/>
      <c r="D111" s="715"/>
      <c r="E111" s="717"/>
      <c r="F111" s="715"/>
      <c r="G111" s="716"/>
      <c r="H111" s="716"/>
      <c r="I111" s="716"/>
      <c r="J111" s="717"/>
      <c r="K111" s="771"/>
      <c r="L111" s="771"/>
      <c r="M111" s="771"/>
    </row>
    <row r="112" spans="3:15" ht="25.5" customHeight="1">
      <c r="C112" s="88"/>
      <c r="D112" s="698" t="str">
        <f>Translations!$B$186</f>
        <v>W razie potrzeby dodać dalsze wiersze. W tym celu zaleca się skopiowanie pełnego wiersza powyżej, a następnie skorzystanie z polecenia „wstaw skopiowane komórki ” dostępnego w menu po kliknięciu prawym przyciskiem myszy. Zastosowanie polecenia „wstaw wiersz” nie gwarantuje zachowania właściwego formatu.</v>
      </c>
      <c r="E112" s="741"/>
      <c r="F112" s="741"/>
      <c r="G112" s="741"/>
      <c r="H112" s="741"/>
      <c r="I112" s="741"/>
      <c r="J112" s="741"/>
      <c r="K112" s="741"/>
      <c r="L112" s="741"/>
      <c r="M112" s="741"/>
      <c r="N112" s="351"/>
      <c r="O112" s="83"/>
    </row>
    <row r="113" spans="3:14" ht="12.75">
      <c r="C113" s="195"/>
      <c r="D113" s="94"/>
      <c r="E113" s="94"/>
      <c r="F113" s="94"/>
      <c r="G113" s="94"/>
      <c r="H113" s="94"/>
      <c r="I113" s="94"/>
      <c r="J113" s="94"/>
      <c r="K113" s="94"/>
      <c r="L113" s="94"/>
      <c r="M113" s="94"/>
      <c r="N113" s="71"/>
    </row>
    <row r="114" spans="3:13" ht="15.75" customHeight="1">
      <c r="C114" s="109">
        <v>8</v>
      </c>
      <c r="D114" s="623" t="str">
        <f>Translations!$B$12</f>
        <v>Wskaźniki emisji</v>
      </c>
      <c r="E114" s="623"/>
      <c r="F114" s="623"/>
      <c r="G114" s="623"/>
      <c r="H114" s="623"/>
      <c r="I114" s="623"/>
      <c r="J114" s="623"/>
      <c r="K114" s="623"/>
      <c r="L114" s="623"/>
      <c r="M114" s="623"/>
    </row>
    <row r="116" spans="3:14" ht="25.5" customHeight="1">
      <c r="C116" s="119" t="s">
        <v>256</v>
      </c>
      <c r="D116" s="753" t="str">
        <f>Translations!$B$979</f>
        <v>Proszę potwierdzić, że na potrzeby systemu EU ETS zastosowane zostaną poniższe standardowe wskaźniki emisji dla znormalizowanych handlowych paliw lotniczych.</v>
      </c>
      <c r="E116" s="753"/>
      <c r="F116" s="753"/>
      <c r="G116" s="753"/>
      <c r="H116" s="753"/>
      <c r="I116" s="753"/>
      <c r="J116" s="753"/>
      <c r="K116" s="753"/>
      <c r="L116" s="753"/>
      <c r="M116" s="753"/>
      <c r="N116" s="190"/>
    </row>
    <row r="117" spans="3:14" ht="4.5" customHeight="1">
      <c r="C117" s="199"/>
      <c r="D117" s="199"/>
      <c r="E117" s="199"/>
      <c r="F117" s="199"/>
      <c r="G117" s="199"/>
      <c r="H117" s="199"/>
      <c r="I117" s="199"/>
      <c r="J117" s="199"/>
      <c r="K117" s="199"/>
      <c r="L117" s="199"/>
      <c r="M117" s="199"/>
      <c r="N117" s="199"/>
    </row>
    <row r="118" spans="3:14" ht="28.5" customHeight="1">
      <c r="C118" s="199"/>
      <c r="D118" s="678" t="str">
        <f>Translations!$B$289</f>
        <v>Rodzaj paliwa lotniczego</v>
      </c>
      <c r="E118" s="678"/>
      <c r="F118" s="678" t="str">
        <f>Translations!$B$980</f>
        <v>Domyślny wskaźnik emisji
(tona CO2 /tona paliwa)</v>
      </c>
      <c r="G118" s="678"/>
      <c r="H118" s="177" t="str">
        <f>Translations!$B$291</f>
        <v>Potwierdzenie</v>
      </c>
      <c r="I118" s="200"/>
      <c r="J118" s="199"/>
      <c r="K118" s="199"/>
      <c r="L118" s="199"/>
      <c r="M118" s="199"/>
      <c r="N118" s="199"/>
    </row>
    <row r="119" spans="3:14" ht="12.75">
      <c r="C119" s="199"/>
      <c r="D119" s="718" t="str">
        <f>Translations!$B$273</f>
        <v>Naft. paliwo lotnicze (Jet A1 lub Jet A)</v>
      </c>
      <c r="E119" s="719"/>
      <c r="F119" s="736">
        <v>3.15</v>
      </c>
      <c r="G119" s="736"/>
      <c r="H119" s="32" t="s">
        <v>1416</v>
      </c>
      <c r="I119" s="199"/>
      <c r="J119" s="199"/>
      <c r="K119" s="199"/>
      <c r="L119" s="199"/>
      <c r="M119" s="199"/>
      <c r="N119" s="199"/>
    </row>
    <row r="120" spans="3:14" ht="12.75">
      <c r="C120" s="199"/>
      <c r="D120" s="718" t="str">
        <f>Translations!$B$274</f>
        <v>Paliwo do silników odrzutowych (Jet B)</v>
      </c>
      <c r="E120" s="719"/>
      <c r="F120" s="722">
        <v>3.1</v>
      </c>
      <c r="G120" s="723"/>
      <c r="H120" s="32" t="s">
        <v>1416</v>
      </c>
      <c r="I120" s="199"/>
      <c r="J120" s="199"/>
      <c r="K120" s="199"/>
      <c r="L120" s="199"/>
      <c r="M120" s="199"/>
      <c r="N120" s="199"/>
    </row>
    <row r="121" spans="3:14" ht="12.75">
      <c r="C121" s="199"/>
      <c r="D121" s="718" t="str">
        <f>Translations!$B$275</f>
        <v>Benzyna lotnicza (AvGas)</v>
      </c>
      <c r="E121" s="719"/>
      <c r="F121" s="744">
        <v>3.1</v>
      </c>
      <c r="G121" s="744"/>
      <c r="H121" s="32" t="s">
        <v>1416</v>
      </c>
      <c r="I121" s="199"/>
      <c r="J121" s="199"/>
      <c r="K121" s="199"/>
      <c r="L121" s="199"/>
      <c r="M121" s="199"/>
      <c r="N121" s="199"/>
    </row>
    <row r="122" spans="3:14" ht="12.75">
      <c r="C122" s="195"/>
      <c r="D122" s="94"/>
      <c r="E122" s="94"/>
      <c r="F122" s="94"/>
      <c r="G122" s="94"/>
      <c r="H122" s="94"/>
      <c r="I122" s="94"/>
      <c r="J122" s="94"/>
      <c r="K122" s="94"/>
      <c r="L122" s="94"/>
      <c r="M122" s="94"/>
      <c r="N122" s="71"/>
    </row>
    <row r="123" spans="2:14" ht="4.5" customHeight="1">
      <c r="B123" s="372"/>
      <c r="C123" s="372"/>
      <c r="D123" s="372"/>
      <c r="E123" s="372"/>
      <c r="F123" s="372"/>
      <c r="G123" s="372"/>
      <c r="H123" s="372"/>
      <c r="I123" s="372"/>
      <c r="J123" s="372"/>
      <c r="K123" s="372"/>
      <c r="L123" s="372"/>
      <c r="M123" s="372"/>
      <c r="N123" s="372"/>
    </row>
    <row r="124" spans="2:14" ht="25.5" customHeight="1">
      <c r="B124" s="372"/>
      <c r="C124" s="119" t="s">
        <v>259</v>
      </c>
      <c r="D124" s="724" t="str">
        <f>Translations!$B$981</f>
        <v>Proszę potwierdzić, że na potrzeby mechanizmu CORSIA zastosowane zostaną poniższe standardowe wskaźniki emisji dla znormalizowanych handlowych paliw lotniczych.</v>
      </c>
      <c r="E124" s="724"/>
      <c r="F124" s="724"/>
      <c r="G124" s="724"/>
      <c r="H124" s="724"/>
      <c r="I124" s="724"/>
      <c r="J124" s="724"/>
      <c r="K124" s="724"/>
      <c r="L124" s="724"/>
      <c r="M124" s="724"/>
      <c r="N124" s="372"/>
    </row>
    <row r="125" spans="2:14" ht="12.75">
      <c r="B125" s="372"/>
      <c r="C125" s="199"/>
      <c r="D125" s="199"/>
      <c r="E125" s="199"/>
      <c r="F125" s="199"/>
      <c r="G125" s="199"/>
      <c r="H125" s="199"/>
      <c r="I125" s="199"/>
      <c r="J125" s="199"/>
      <c r="K125" s="199"/>
      <c r="L125" s="199"/>
      <c r="M125" s="199"/>
      <c r="N125" s="372"/>
    </row>
    <row r="126" spans="2:14" ht="28.5" customHeight="1">
      <c r="B126" s="372"/>
      <c r="C126" s="199"/>
      <c r="D126" s="678" t="str">
        <f>Translations!$B$289</f>
        <v>Rodzaj paliwa lotniczego</v>
      </c>
      <c r="E126" s="678"/>
      <c r="F126" s="678" t="str">
        <f>Translations!$B$980</f>
        <v>Domyślny wskaźnik emisji
(tona CO2 /tona paliwa)</v>
      </c>
      <c r="G126" s="678"/>
      <c r="H126" s="177" t="str">
        <f>Translations!$B$291</f>
        <v>Potwierdzenie</v>
      </c>
      <c r="I126" s="200"/>
      <c r="J126" s="199"/>
      <c r="K126" s="199"/>
      <c r="L126" s="199"/>
      <c r="M126" s="199"/>
      <c r="N126" s="372"/>
    </row>
    <row r="127" spans="2:14" ht="12.75">
      <c r="B127" s="372"/>
      <c r="C127" s="199"/>
      <c r="D127" s="718" t="str">
        <f>Translations!$B$273</f>
        <v>Naft. paliwo lotnicze (Jet A1 lub Jet A)</v>
      </c>
      <c r="E127" s="719"/>
      <c r="F127" s="736">
        <v>3.16</v>
      </c>
      <c r="G127" s="736"/>
      <c r="H127" s="32" t="s">
        <v>1416</v>
      </c>
      <c r="I127" s="199"/>
      <c r="J127" s="199"/>
      <c r="K127" s="199"/>
      <c r="L127" s="199"/>
      <c r="M127" s="199"/>
      <c r="N127" s="372"/>
    </row>
    <row r="128" spans="2:14" ht="12.75">
      <c r="B128" s="372"/>
      <c r="C128" s="199"/>
      <c r="D128" s="718" t="str">
        <f>Translations!$B$274</f>
        <v>Paliwo do silników odrzutowych (Jet B)</v>
      </c>
      <c r="E128" s="719"/>
      <c r="F128" s="722">
        <v>3.1</v>
      </c>
      <c r="G128" s="723"/>
      <c r="H128" s="32" t="s">
        <v>1416</v>
      </c>
      <c r="I128" s="199"/>
      <c r="J128" s="199"/>
      <c r="K128" s="199"/>
      <c r="L128" s="199"/>
      <c r="M128" s="199"/>
      <c r="N128" s="372"/>
    </row>
    <row r="129" spans="2:14" ht="12.75">
      <c r="B129" s="372"/>
      <c r="C129" s="199"/>
      <c r="D129" s="718" t="str">
        <f>Translations!$B$275</f>
        <v>Benzyna lotnicza (AvGas)</v>
      </c>
      <c r="E129" s="719"/>
      <c r="F129" s="744">
        <v>3.1</v>
      </c>
      <c r="G129" s="744"/>
      <c r="H129" s="32" t="s">
        <v>1416</v>
      </c>
      <c r="I129" s="199"/>
      <c r="J129" s="199"/>
      <c r="K129" s="199"/>
      <c r="L129" s="199"/>
      <c r="M129" s="199"/>
      <c r="N129" s="372"/>
    </row>
    <row r="130" spans="2:14" ht="4.5" customHeight="1">
      <c r="B130" s="372"/>
      <c r="C130" s="372"/>
      <c r="D130" s="372"/>
      <c r="E130" s="372"/>
      <c r="F130" s="372"/>
      <c r="G130" s="372"/>
      <c r="H130" s="372"/>
      <c r="I130" s="372"/>
      <c r="J130" s="372"/>
      <c r="K130" s="372"/>
      <c r="L130" s="372"/>
      <c r="M130" s="372"/>
      <c r="N130" s="372"/>
    </row>
    <row r="131" spans="3:14" ht="12.75">
      <c r="C131" s="195"/>
      <c r="D131" s="94"/>
      <c r="E131" s="94"/>
      <c r="F131" s="94"/>
      <c r="G131" s="94"/>
      <c r="H131" s="94"/>
      <c r="I131" s="94"/>
      <c r="J131" s="94"/>
      <c r="K131" s="94"/>
      <c r="L131" s="94"/>
      <c r="M131" s="94"/>
      <c r="N131" s="71"/>
    </row>
    <row r="132" spans="3:14" ht="27" customHeight="1">
      <c r="C132" s="119" t="s">
        <v>297</v>
      </c>
      <c r="D132" s="753" t="str">
        <f>Translations!$B$292</f>
        <v>W stosownych przypadkach proszę podać opis procedur stosowanych w celu określenia wskaźników emisji, wartości opałowych i zawartości biomasy w paliwach alternatywnych (strumieniach materiałów wsadowych).</v>
      </c>
      <c r="E132" s="753"/>
      <c r="F132" s="753"/>
      <c r="G132" s="753"/>
      <c r="H132" s="753"/>
      <c r="I132" s="753"/>
      <c r="J132" s="753"/>
      <c r="K132" s="753"/>
      <c r="L132" s="753"/>
      <c r="M132" s="753"/>
      <c r="N132" s="190"/>
    </row>
    <row r="133" spans="3:14" ht="35.25" customHeight="1">
      <c r="C133" s="199"/>
      <c r="D133" s="779" t="str">
        <f>Translations!$B$823</f>
        <v>W stosownych przypadkach w opisie procedury należy określić, w jaki sposób oblicza się wskaźniki emisji, wartość opałową i zawartość biomasy w celu zatwierdzenia przez właściwy organ. Można opierać się na pobieraniu próbek i analizie, rejestrach zakupu paliwa w przypadku paliw w obrocie handlowym lub na wytycznych udostępnionych przez Komisję zgodnie z art. 53. W stosownych przypadkach procedura musi obejmować metodę wykazania spełnienia kryteriów zrównoważonego rozwoju w odniesieniu do biopaliw.</v>
      </c>
      <c r="E133" s="779"/>
      <c r="F133" s="779"/>
      <c r="G133" s="779"/>
      <c r="H133" s="779"/>
      <c r="I133" s="779"/>
      <c r="J133" s="779"/>
      <c r="K133" s="779"/>
      <c r="L133" s="779"/>
      <c r="M133" s="779"/>
      <c r="N133" s="199"/>
    </row>
    <row r="134" spans="3:14" ht="12.75">
      <c r="C134" s="138"/>
      <c r="D134" s="713" t="str">
        <f>Translations!$B$194</f>
        <v>Nazwa procedury</v>
      </c>
      <c r="E134" s="713"/>
      <c r="F134" s="720"/>
      <c r="G134" s="721"/>
      <c r="H134" s="721"/>
      <c r="I134" s="721"/>
      <c r="J134" s="721"/>
      <c r="K134" s="721"/>
      <c r="L134" s="721"/>
      <c r="M134" s="727"/>
      <c r="N134" s="143"/>
    </row>
    <row r="135" spans="3:14" ht="12.75">
      <c r="C135" s="138"/>
      <c r="D135" s="713" t="str">
        <f>Translations!$B$195</f>
        <v>Odniesienie do procedury</v>
      </c>
      <c r="E135" s="713"/>
      <c r="F135" s="720"/>
      <c r="G135" s="721"/>
      <c r="H135" s="721"/>
      <c r="I135" s="721"/>
      <c r="J135" s="721"/>
      <c r="K135" s="721"/>
      <c r="L135" s="721"/>
      <c r="M135" s="727"/>
      <c r="N135" s="143"/>
    </row>
    <row r="136" spans="2:14" ht="38.25" customHeight="1">
      <c r="B136" s="54"/>
      <c r="C136" s="138"/>
      <c r="D136" s="713" t="str">
        <f>Translations!$B$197</f>
        <v>Krótki opis procedury</v>
      </c>
      <c r="E136" s="713"/>
      <c r="F136" s="720"/>
      <c r="G136" s="721"/>
      <c r="H136" s="721"/>
      <c r="I136" s="721"/>
      <c r="J136" s="721"/>
      <c r="K136" s="721"/>
      <c r="L136" s="721"/>
      <c r="M136" s="727"/>
      <c r="N136" s="143"/>
    </row>
    <row r="137" spans="2:14" ht="21.75" customHeight="1">
      <c r="B137" s="54"/>
      <c r="C137" s="138"/>
      <c r="D137" s="713" t="str">
        <f>Translations!$B$198</f>
        <v>Stanowisko lub departament odpowiedzialny za zarządzanie danymi</v>
      </c>
      <c r="E137" s="713"/>
      <c r="F137" s="720"/>
      <c r="G137" s="721"/>
      <c r="H137" s="721"/>
      <c r="I137" s="721"/>
      <c r="J137" s="721"/>
      <c r="K137" s="721"/>
      <c r="L137" s="721"/>
      <c r="M137" s="727"/>
      <c r="N137" s="143"/>
    </row>
    <row r="138" spans="2:14" ht="12.75">
      <c r="B138" s="54"/>
      <c r="C138" s="138"/>
      <c r="D138" s="713" t="str">
        <f>Translations!$B$199</f>
        <v>Miejsce przechowywania danych</v>
      </c>
      <c r="E138" s="713"/>
      <c r="F138" s="720"/>
      <c r="G138" s="721"/>
      <c r="H138" s="721"/>
      <c r="I138" s="721"/>
      <c r="J138" s="721"/>
      <c r="K138" s="721"/>
      <c r="L138" s="721"/>
      <c r="M138" s="727"/>
      <c r="N138" s="143"/>
    </row>
    <row r="139" spans="2:14" ht="25.5" customHeight="1">
      <c r="B139" s="54"/>
      <c r="C139" s="138"/>
      <c r="D139" s="713" t="str">
        <f>Translations!$B$233</f>
        <v>Nazwa wykorzystywanego systemu (jeżeli dotyczy)</v>
      </c>
      <c r="E139" s="713"/>
      <c r="F139" s="720"/>
      <c r="G139" s="721"/>
      <c r="H139" s="721"/>
      <c r="I139" s="721"/>
      <c r="J139" s="721"/>
      <c r="K139" s="721"/>
      <c r="L139" s="721"/>
      <c r="M139" s="727"/>
      <c r="N139" s="143"/>
    </row>
    <row r="141" spans="2:14" ht="12.75" customHeight="1">
      <c r="B141" s="54"/>
      <c r="C141" s="119" t="s">
        <v>261</v>
      </c>
      <c r="D141" s="495" t="str">
        <f>Translations!$B$294</f>
        <v>W stosownych przypadkach proszę opisać strategie stosowane w przypadku partii próbnych paliw alternatywnych.</v>
      </c>
      <c r="E141" s="495"/>
      <c r="F141" s="495"/>
      <c r="G141" s="495"/>
      <c r="H141" s="495"/>
      <c r="I141" s="495"/>
      <c r="J141" s="495"/>
      <c r="K141" s="495"/>
      <c r="L141" s="495"/>
      <c r="M141" s="495"/>
      <c r="N141" s="73"/>
    </row>
    <row r="142" spans="3:14" ht="25.5" customHeight="1">
      <c r="C142" s="198"/>
      <c r="D142" s="754" t="str">
        <f>Translations!$B$295</f>
        <v>Dla każdego strumienia materiałów wsadowych proszę zwięźle opisać strategię, która zostanie zastosowana w przypadku doboru prób paliw i materiałów w celu określenia wskaźnika emisji, wartości opałowej i zawartości biomasy dla każdej partii paliwa lub materiału.</v>
      </c>
      <c r="E142" s="754"/>
      <c r="F142" s="754"/>
      <c r="G142" s="754"/>
      <c r="H142" s="754"/>
      <c r="I142" s="754"/>
      <c r="J142" s="754"/>
      <c r="K142" s="754"/>
      <c r="L142" s="754"/>
      <c r="M142" s="754"/>
      <c r="N142" s="201"/>
    </row>
    <row r="143" spans="4:14" ht="25.5" customHeight="1">
      <c r="D143" s="759" t="str">
        <f>Translations!$B$296</f>
        <v>Strumień materiałów wsadowych
(rodzaj paliwa)</v>
      </c>
      <c r="E143" s="760"/>
      <c r="F143" s="132" t="str">
        <f>Translations!$B$297</f>
        <v>Parametr</v>
      </c>
      <c r="G143" s="759" t="str">
        <f>Translations!$B$298</f>
        <v>Opis</v>
      </c>
      <c r="H143" s="764"/>
      <c r="I143" s="760"/>
      <c r="J143" s="759" t="str">
        <f>Translations!$B$299</f>
        <v>Zgodność z normą (EN, ISO,...)</v>
      </c>
      <c r="K143" s="764"/>
      <c r="L143" s="760"/>
      <c r="M143" s="132" t="s">
        <v>1652</v>
      </c>
      <c r="N143" s="67"/>
    </row>
    <row r="144" spans="4:13" ht="12.75">
      <c r="D144" s="748"/>
      <c r="E144" s="758"/>
      <c r="F144" s="15" t="s">
        <v>1416</v>
      </c>
      <c r="G144" s="750"/>
      <c r="H144" s="751"/>
      <c r="I144" s="752"/>
      <c r="J144" s="750"/>
      <c r="K144" s="751"/>
      <c r="L144" s="752"/>
      <c r="M144" s="15" t="s">
        <v>1416</v>
      </c>
    </row>
    <row r="145" spans="4:13" ht="12.75">
      <c r="D145" s="748"/>
      <c r="E145" s="749"/>
      <c r="F145" s="15" t="s">
        <v>1416</v>
      </c>
      <c r="G145" s="750"/>
      <c r="H145" s="751"/>
      <c r="I145" s="752"/>
      <c r="J145" s="750"/>
      <c r="K145" s="751"/>
      <c r="L145" s="752"/>
      <c r="M145" s="15" t="s">
        <v>1416</v>
      </c>
    </row>
    <row r="147" spans="3:14" ht="26.25" customHeight="1">
      <c r="C147" s="119" t="s">
        <v>262</v>
      </c>
      <c r="D147" s="660" t="str">
        <f>Translations!$B$300</f>
        <v>Jeżeli dotyczy, proszę opisać strategie przeprowadzania analizy paliw alternatywnych (w tym biopaliw) w celu określenia wartości opałowej, wskaźników emisji oraz zawartości biogenicznej (w stosownych przypadkach).</v>
      </c>
      <c r="E147" s="660"/>
      <c r="F147" s="660"/>
      <c r="G147" s="660"/>
      <c r="H147" s="660"/>
      <c r="I147" s="660"/>
      <c r="J147" s="660"/>
      <c r="K147" s="660"/>
      <c r="L147" s="660"/>
      <c r="M147" s="660"/>
      <c r="N147" s="73"/>
    </row>
    <row r="148" spans="3:14" ht="25.5" customHeight="1">
      <c r="C148" s="198"/>
      <c r="D148" s="772" t="str">
        <f>Translations!$B$301</f>
        <v>Dla każdego strumienia materiałów wsadowych proszę zwięźle opisać strategię, która zostanie zastosowana w przypadku analizy paliw i materiałów w celu określenia wskaźnika emisji, wartości opałowej i zawartości biomasy dla każdej partii paliwa lub materiału (jeżeli ma zastosowanie dla wybranego poziomu dokładności).</v>
      </c>
      <c r="E148" s="772"/>
      <c r="F148" s="772"/>
      <c r="G148" s="772"/>
      <c r="H148" s="772"/>
      <c r="I148" s="772"/>
      <c r="J148" s="772"/>
      <c r="K148" s="772"/>
      <c r="L148" s="772"/>
      <c r="M148" s="772"/>
      <c r="N148" s="201"/>
    </row>
    <row r="149" spans="4:14" ht="21.75" customHeight="1">
      <c r="D149" s="759" t="str">
        <f>Translations!$B$296</f>
        <v>Strumień materiałów wsadowych
(rodzaj paliwa)</v>
      </c>
      <c r="E149" s="760"/>
      <c r="F149" s="132" t="str">
        <f>Translations!$B$297</f>
        <v>Parametr</v>
      </c>
      <c r="G149" s="759" t="str">
        <f>Translations!$B$298</f>
        <v>Opis</v>
      </c>
      <c r="H149" s="764"/>
      <c r="I149" s="760"/>
      <c r="J149" s="759" t="str">
        <f>Translations!$B$302</f>
        <v>Zgodność z normą (EN, ISO,...)</v>
      </c>
      <c r="K149" s="764"/>
      <c r="L149" s="760"/>
      <c r="M149" s="132" t="str">
        <f>M143</f>
        <v>Częstotliwość</v>
      </c>
      <c r="N149" s="67"/>
    </row>
    <row r="150" spans="4:13" ht="12.75">
      <c r="D150" s="748"/>
      <c r="E150" s="757"/>
      <c r="F150" s="15" t="s">
        <v>1416</v>
      </c>
      <c r="G150" s="750"/>
      <c r="H150" s="751"/>
      <c r="I150" s="752"/>
      <c r="J150" s="750"/>
      <c r="K150" s="751"/>
      <c r="L150" s="752"/>
      <c r="M150" s="15" t="s">
        <v>1416</v>
      </c>
    </row>
    <row r="151" spans="4:13" ht="12.75">
      <c r="D151" s="748"/>
      <c r="E151" s="749"/>
      <c r="F151" s="15" t="s">
        <v>1416</v>
      </c>
      <c r="G151" s="750"/>
      <c r="H151" s="751"/>
      <c r="I151" s="752"/>
      <c r="J151" s="750"/>
      <c r="K151" s="751"/>
      <c r="L151" s="752"/>
      <c r="M151" s="15" t="s">
        <v>1416</v>
      </c>
    </row>
    <row r="153" spans="2:14" ht="40.5" customHeight="1">
      <c r="B153" s="54"/>
      <c r="C153" s="196" t="s">
        <v>257</v>
      </c>
      <c r="D153" s="660" t="str">
        <f>Translations!$B$303</f>
        <v>W stosownych przypadkach proszę podać wykaz laboratoriów, w których prowadzi się analizę oraz potwierdzić, czy laboratorium zostało akredytowane do celów takiej analizy zgodnie z normą EN ISO/IEC 17025 lub podać odniesienie do dowodów, które zostaną przedstawione w celu wykazania, że laboratorium posiada kompetencje techniczne zgodnie z art. 34.</v>
      </c>
      <c r="E153" s="660"/>
      <c r="F153" s="660"/>
      <c r="G153" s="660"/>
      <c r="H153" s="660"/>
      <c r="I153" s="660"/>
      <c r="J153" s="660"/>
      <c r="K153" s="660"/>
      <c r="L153" s="660"/>
      <c r="M153" s="660"/>
      <c r="N153" s="73"/>
    </row>
    <row r="154" ht="7.5" customHeight="1"/>
    <row r="155" spans="4:13" ht="22.5" customHeight="1">
      <c r="D155" s="759" t="str">
        <f>Translations!$B$304</f>
        <v>Nazwa laboratorium</v>
      </c>
      <c r="E155" s="760"/>
      <c r="F155" s="759" t="str">
        <f>Translations!$B$305</f>
        <v>Procedury analityczne</v>
      </c>
      <c r="G155" s="760"/>
      <c r="H155" s="759" t="str">
        <f>Translations!$B$306</f>
        <v>Czy do celów tej analizy laboratorium ma akredytację EN ISO/IEC17025?</v>
      </c>
      <c r="I155" s="760"/>
      <c r="J155" s="759" t="str">
        <f>Translations!$B$307</f>
        <v>Jeżeli fałsz, podać odniesienie do dowodów, które zostaną przedstawione</v>
      </c>
      <c r="K155" s="764"/>
      <c r="L155" s="764"/>
      <c r="M155" s="760"/>
    </row>
    <row r="156" spans="4:13" ht="12.75">
      <c r="D156" s="746"/>
      <c r="E156" s="747"/>
      <c r="F156" s="761"/>
      <c r="G156" s="762"/>
      <c r="H156" s="755" t="s">
        <v>1416</v>
      </c>
      <c r="I156" s="756"/>
      <c r="J156" s="746"/>
      <c r="K156" s="763"/>
      <c r="L156" s="763"/>
      <c r="M156" s="747"/>
    </row>
    <row r="157" spans="4:13" ht="12.75">
      <c r="D157" s="746"/>
      <c r="E157" s="747"/>
      <c r="F157" s="761"/>
      <c r="G157" s="762"/>
      <c r="H157" s="755" t="s">
        <v>1416</v>
      </c>
      <c r="I157" s="756"/>
      <c r="J157" s="746"/>
      <c r="K157" s="763"/>
      <c r="L157" s="763"/>
      <c r="M157" s="747"/>
    </row>
    <row r="158" spans="4:13" ht="12.75">
      <c r="D158" s="746"/>
      <c r="E158" s="747"/>
      <c r="F158" s="761"/>
      <c r="G158" s="762"/>
      <c r="H158" s="755" t="s">
        <v>1416</v>
      </c>
      <c r="I158" s="756"/>
      <c r="J158" s="746"/>
      <c r="K158" s="763"/>
      <c r="L158" s="763"/>
      <c r="M158" s="747"/>
    </row>
    <row r="159" spans="4:13" ht="12.75">
      <c r="D159" s="746"/>
      <c r="E159" s="747"/>
      <c r="F159" s="761"/>
      <c r="G159" s="762"/>
      <c r="H159" s="755" t="s">
        <v>1416</v>
      </c>
      <c r="I159" s="756"/>
      <c r="J159" s="746"/>
      <c r="K159" s="763"/>
      <c r="L159" s="763"/>
      <c r="M159" s="747"/>
    </row>
    <row r="161" spans="3:14" ht="27" customHeight="1">
      <c r="C161" s="119" t="s">
        <v>565</v>
      </c>
      <c r="D161" s="753" t="str">
        <f>Translations!$B$982</f>
        <v>W stosownych przypadkach proszę podać opis procedury zastosowanej do określenia ilości biopaliwa zużytego zgodnie z wytycznymi Komisji zgodnie z art. 53 MRR (zob. Rozdział 5.5 dokumentu nr 2 z wytycznymi do MRR).</v>
      </c>
      <c r="E161" s="753"/>
      <c r="F161" s="753"/>
      <c r="G161" s="753"/>
      <c r="H161" s="753"/>
      <c r="I161" s="753"/>
      <c r="J161" s="753"/>
      <c r="K161" s="753"/>
      <c r="L161" s="753"/>
      <c r="M161" s="753"/>
      <c r="N161" s="190"/>
    </row>
    <row r="162" spans="3:14" ht="43.5" customHeight="1">
      <c r="C162" s="199"/>
      <c r="D162" s="671" t="str">
        <f>Translations!$B$983</f>
        <v>Jeśli operator statków powietrznych zamierza zamierzasz korzystać z systemu monitorowania opartego na rejestrach zakupu, proszę podać wszystkie istotne szczegóły wymagane do zapewnienia zgodności z odpowiednimi wytycznymi Komisji, w tym szczegóły dotyczące identyfikowalności pochodzenia biopaliwa i unikania podwójnego liczenia z innymi systemami OZE, dowody na spełnienie kryteriów zrównoważonego rozwoju oraz, że ilość zużycia biopaliw jest technicznie wykonalna w odniesieniu do lotów objętych systemem EU ETS, w odniesieniu do których twierdzi się, że paliwo jest używane.</v>
      </c>
      <c r="E162" s="671"/>
      <c r="F162" s="671"/>
      <c r="G162" s="671"/>
      <c r="H162" s="671"/>
      <c r="I162" s="671"/>
      <c r="J162" s="671"/>
      <c r="K162" s="671"/>
      <c r="L162" s="671"/>
      <c r="M162" s="671"/>
      <c r="N162" s="199"/>
    </row>
    <row r="163" spans="3:14" ht="31.5" customHeight="1">
      <c r="C163" s="199"/>
      <c r="D163" s="671" t="str">
        <f>Translations!$B$984</f>
        <v>Dokument nr 2 z wytycznymi do MRR „Rozporządzenie w sprawie monitorowania i sprawozdawczości - ogólne wytyczne dla operatorów statków powietrznych” zawiera odpowiednie wymagania w rozdziale 5.5, które należy czytać łącznie z rozdziałami 5.4.8 i 5.4.9. Ponadto należy uwzględnić wymogi dotyczące kryteriów zrównoważonego rozwoju zawarte w Załączniku I do tego dokumentu.</v>
      </c>
      <c r="E163" s="671"/>
      <c r="F163" s="671"/>
      <c r="G163" s="671"/>
      <c r="H163" s="671"/>
      <c r="I163" s="671"/>
      <c r="J163" s="671"/>
      <c r="K163" s="671"/>
      <c r="L163" s="671"/>
      <c r="M163" s="671"/>
      <c r="N163" s="199"/>
    </row>
    <row r="164" spans="3:14" ht="12.75" customHeight="1">
      <c r="C164" s="199"/>
      <c r="D164" s="768" t="str">
        <f>Translations!$B$985</f>
        <v>Dokument z wytycznymi znajduje się pod następującym adresem:</v>
      </c>
      <c r="E164" s="768"/>
      <c r="F164" s="768"/>
      <c r="G164" s="768"/>
      <c r="H164" s="768"/>
      <c r="I164" s="768"/>
      <c r="J164" s="768"/>
      <c r="K164" s="768"/>
      <c r="L164" s="768"/>
      <c r="M164" s="768"/>
      <c r="N164" s="199"/>
    </row>
    <row r="165" spans="3:14" ht="22.5" customHeight="1">
      <c r="C165" s="199"/>
      <c r="D165" s="642" t="str">
        <f>Translations!$B$871</f>
        <v>https://ec.europa.eu/clima/sites/clima/files/ets/monitoring/docs/gd2_guidance_aircraft_en.pdf</v>
      </c>
      <c r="E165" s="783"/>
      <c r="F165" s="783"/>
      <c r="G165" s="783"/>
      <c r="H165" s="783"/>
      <c r="I165" s="783"/>
      <c r="J165" s="783"/>
      <c r="K165" s="783"/>
      <c r="L165" s="783"/>
      <c r="M165" s="783"/>
      <c r="N165" s="199"/>
    </row>
    <row r="166" spans="3:14" ht="12.75">
      <c r="C166" s="138"/>
      <c r="D166" s="713" t="str">
        <f>Translations!$B$194</f>
        <v>Nazwa procedury</v>
      </c>
      <c r="E166" s="713"/>
      <c r="F166" s="780"/>
      <c r="G166" s="781"/>
      <c r="H166" s="781"/>
      <c r="I166" s="781"/>
      <c r="J166" s="781"/>
      <c r="K166" s="781"/>
      <c r="L166" s="781"/>
      <c r="M166" s="782"/>
      <c r="N166" s="143"/>
    </row>
    <row r="167" spans="3:14" ht="12.75">
      <c r="C167" s="138"/>
      <c r="D167" s="713" t="str">
        <f>Translations!$B$195</f>
        <v>Odniesienie do procedury</v>
      </c>
      <c r="E167" s="713"/>
      <c r="F167" s="720"/>
      <c r="G167" s="721"/>
      <c r="H167" s="721"/>
      <c r="I167" s="721"/>
      <c r="J167" s="721"/>
      <c r="K167" s="721"/>
      <c r="L167" s="721"/>
      <c r="M167" s="727"/>
      <c r="N167" s="143"/>
    </row>
    <row r="168" spans="2:14" ht="38.25" customHeight="1">
      <c r="B168" s="54"/>
      <c r="C168" s="138"/>
      <c r="D168" s="713" t="str">
        <f>Translations!$B$197</f>
        <v>Krótki opis procedury</v>
      </c>
      <c r="E168" s="713"/>
      <c r="F168" s="720"/>
      <c r="G168" s="721"/>
      <c r="H168" s="721"/>
      <c r="I168" s="721"/>
      <c r="J168" s="721"/>
      <c r="K168" s="721"/>
      <c r="L168" s="721"/>
      <c r="M168" s="727"/>
      <c r="N168" s="143"/>
    </row>
    <row r="169" spans="2:14" ht="21.75" customHeight="1">
      <c r="B169" s="54"/>
      <c r="C169" s="138"/>
      <c r="D169" s="713" t="str">
        <f>Translations!$B$198</f>
        <v>Stanowisko lub departament odpowiedzialny za zarządzanie danymi</v>
      </c>
      <c r="E169" s="713"/>
      <c r="F169" s="720"/>
      <c r="G169" s="721"/>
      <c r="H169" s="721"/>
      <c r="I169" s="721"/>
      <c r="J169" s="721"/>
      <c r="K169" s="721"/>
      <c r="L169" s="721"/>
      <c r="M169" s="727"/>
      <c r="N169" s="143"/>
    </row>
    <row r="170" spans="2:14" ht="12.75">
      <c r="B170" s="54"/>
      <c r="C170" s="138"/>
      <c r="D170" s="713" t="str">
        <f>Translations!$B$199</f>
        <v>Miejsce przechowywania danych</v>
      </c>
      <c r="E170" s="713"/>
      <c r="F170" s="720"/>
      <c r="G170" s="721"/>
      <c r="H170" s="721"/>
      <c r="I170" s="721"/>
      <c r="J170" s="721"/>
      <c r="K170" s="721"/>
      <c r="L170" s="721"/>
      <c r="M170" s="727"/>
      <c r="N170" s="143"/>
    </row>
    <row r="171" spans="2:14" ht="25.5" customHeight="1">
      <c r="B171" s="54"/>
      <c r="C171" s="138"/>
      <c r="D171" s="713" t="str">
        <f>Translations!$B$233</f>
        <v>Nazwa wykorzystywanego systemu (jeżeli dotyczy)</v>
      </c>
      <c r="E171" s="713"/>
      <c r="F171" s="720"/>
      <c r="G171" s="721"/>
      <c r="H171" s="721"/>
      <c r="I171" s="721"/>
      <c r="J171" s="721"/>
      <c r="K171" s="721"/>
      <c r="L171" s="721"/>
      <c r="M171" s="727"/>
      <c r="N171" s="143"/>
    </row>
    <row r="175" spans="2:15" ht="12.75" customHeight="1">
      <c r="B175" s="372"/>
      <c r="C175" s="376"/>
      <c r="D175" s="380"/>
      <c r="E175" s="380"/>
      <c r="F175" s="380"/>
      <c r="G175" s="380"/>
      <c r="H175" s="380"/>
      <c r="I175" s="380"/>
      <c r="J175" s="381"/>
      <c r="K175" s="381"/>
      <c r="L175" s="381"/>
      <c r="M175" s="381"/>
      <c r="N175" s="365"/>
      <c r="O175" s="95"/>
    </row>
    <row r="176" spans="2:15" ht="15.75" customHeight="1">
      <c r="B176" s="372"/>
      <c r="C176" s="390">
        <v>9</v>
      </c>
      <c r="D176" s="784" t="str">
        <f>Translations!$B$844</f>
        <v>Monitorowanie kwalifikowanych roszczeń paliwowych w ramach mechanizmu CORSIA</v>
      </c>
      <c r="E176" s="785"/>
      <c r="F176" s="785"/>
      <c r="G176" s="785"/>
      <c r="H176" s="785"/>
      <c r="I176" s="785"/>
      <c r="J176" s="785"/>
      <c r="K176" s="785"/>
      <c r="L176" s="785"/>
      <c r="M176" s="785"/>
      <c r="N176" s="365"/>
      <c r="O176" s="95"/>
    </row>
    <row r="177" spans="2:14" ht="4.5" customHeight="1">
      <c r="B177" s="372"/>
      <c r="D177" s="554"/>
      <c r="E177" s="516"/>
      <c r="F177" s="516"/>
      <c r="G177" s="516"/>
      <c r="H177" s="516"/>
      <c r="I177" s="516"/>
      <c r="J177" s="516"/>
      <c r="K177" s="516"/>
      <c r="L177" s="516"/>
      <c r="M177" s="516"/>
      <c r="N177" s="365"/>
    </row>
    <row r="178" spans="2:14" ht="33" customHeight="1">
      <c r="B178" s="372"/>
      <c r="D178" s="574" t="str">
        <f>Translations!$B$986</f>
        <v>Jeśli operator statków powietrznych zamierza ubiegać się o wykorzystanie paliw kwalifikujących się do mechanizmu CORSIA (zrównoważone paliwa lotnicze dla CORSIA lub paliwa lotnicze dla CORSIA o niższej zawartości węgla), proszę opisać tutaj procedurę, która będzie używana do właściwego określenia ich ilości i związanych z tym deklarowanych redukcji emisji.</v>
      </c>
      <c r="E178" s="630"/>
      <c r="F178" s="630"/>
      <c r="G178" s="630"/>
      <c r="H178" s="630"/>
      <c r="I178" s="630"/>
      <c r="J178" s="630"/>
      <c r="K178" s="630"/>
      <c r="L178" s="630"/>
      <c r="M178" s="630"/>
      <c r="N178" s="365"/>
    </row>
    <row r="179" spans="2:14" ht="12.75" customHeight="1">
      <c r="B179" s="372"/>
      <c r="D179" s="639" t="str">
        <f>Translations!$B$987</f>
        <v>Należy pamiętać, że w celu zgłoszenia takiego zużycia paliwa metoda monitorowania musi zapewniać, że dane przedstawione w tabeli A5-2 SARPs są dostępne do raportowania.</v>
      </c>
      <c r="E179" s="640"/>
      <c r="F179" s="640"/>
      <c r="G179" s="640"/>
      <c r="H179" s="640"/>
      <c r="I179" s="640"/>
      <c r="J179" s="640"/>
      <c r="K179" s="640"/>
      <c r="L179" s="640"/>
      <c r="M179" s="640"/>
      <c r="N179" s="365"/>
    </row>
    <row r="180" spans="2:14" ht="25.5" customHeight="1">
      <c r="B180" s="372"/>
      <c r="D180" s="574" t="str">
        <f>Translations!$B$988</f>
        <v>Ponadto procedura musi zapewniać, że używane są tylko paliwa spełniające kryteria zrównoważonego rozwoju CORSIA dla Paliw Kwalifikowanych CORSIA i uzyskane od producenta certyfikowanego w ramach programu System Certyfikacji Zatwierdzonej Zrównoważoności CORSIA.</v>
      </c>
      <c r="E180" s="630"/>
      <c r="F180" s="630"/>
      <c r="G180" s="630"/>
      <c r="H180" s="630"/>
      <c r="I180" s="630"/>
      <c r="J180" s="630"/>
      <c r="K180" s="630"/>
      <c r="L180" s="630"/>
      <c r="M180" s="630"/>
      <c r="N180" s="365"/>
    </row>
    <row r="181" spans="2:14" ht="12.75" customHeight="1">
      <c r="B181" s="372"/>
      <c r="D181" s="639" t="str">
        <f>Translations!$B$989</f>
        <v>Dla okresu 2019-2020 tę sekcję można pozostawić pustą.</v>
      </c>
      <c r="E181" s="640"/>
      <c r="F181" s="640"/>
      <c r="G181" s="640"/>
      <c r="H181" s="640"/>
      <c r="I181" s="640"/>
      <c r="J181" s="640"/>
      <c r="K181" s="640"/>
      <c r="L181" s="640"/>
      <c r="M181" s="640"/>
      <c r="N181" s="365"/>
    </row>
    <row r="182" spans="2:14" ht="12.75" customHeight="1">
      <c r="B182" s="372"/>
      <c r="C182" s="40" t="s">
        <v>256</v>
      </c>
      <c r="D182" s="724" t="str">
        <f>Translations!$B$990</f>
        <v>W stosownych przypadkach proszę podać opis procedury zastosowanej do ustalenia ilości roszczeń Paliw Kwalifikowanych CORSIA.</v>
      </c>
      <c r="E182" s="724"/>
      <c r="F182" s="724"/>
      <c r="G182" s="724"/>
      <c r="H182" s="724"/>
      <c r="I182" s="724"/>
      <c r="J182" s="724"/>
      <c r="K182" s="724"/>
      <c r="L182" s="724"/>
      <c r="M182" s="724"/>
      <c r="N182" s="365"/>
    </row>
    <row r="183" spans="2:14" ht="12.75">
      <c r="B183" s="372"/>
      <c r="D183" s="713" t="str">
        <f>Translations!$B$194</f>
        <v>Nazwa procedury</v>
      </c>
      <c r="E183" s="713"/>
      <c r="F183" s="780"/>
      <c r="G183" s="781"/>
      <c r="H183" s="781"/>
      <c r="I183" s="781"/>
      <c r="J183" s="781"/>
      <c r="K183" s="781"/>
      <c r="L183" s="781"/>
      <c r="M183" s="782"/>
      <c r="N183" s="365"/>
    </row>
    <row r="184" spans="2:14" ht="12.75">
      <c r="B184" s="372"/>
      <c r="D184" s="713" t="str">
        <f>Translations!$B$195</f>
        <v>Odniesienie do procedury</v>
      </c>
      <c r="E184" s="713"/>
      <c r="F184" s="720"/>
      <c r="G184" s="721"/>
      <c r="H184" s="721"/>
      <c r="I184" s="721"/>
      <c r="J184" s="721"/>
      <c r="K184" s="721"/>
      <c r="L184" s="721"/>
      <c r="M184" s="727"/>
      <c r="N184" s="365"/>
    </row>
    <row r="185" spans="2:14" ht="51" customHeight="1">
      <c r="B185" s="372"/>
      <c r="D185" s="713" t="str">
        <f>Translations!$B$197</f>
        <v>Krótki opis procedury</v>
      </c>
      <c r="E185" s="713"/>
      <c r="F185" s="720"/>
      <c r="G185" s="721"/>
      <c r="H185" s="721"/>
      <c r="I185" s="721"/>
      <c r="J185" s="721"/>
      <c r="K185" s="721"/>
      <c r="L185" s="721"/>
      <c r="M185" s="727"/>
      <c r="N185" s="365"/>
    </row>
    <row r="186" spans="2:14" ht="25.5" customHeight="1">
      <c r="B186" s="372"/>
      <c r="D186" s="713" t="str">
        <f>Translations!$B$198</f>
        <v>Stanowisko lub departament odpowiedzialny za zarządzanie danymi</v>
      </c>
      <c r="E186" s="713"/>
      <c r="F186" s="720"/>
      <c r="G186" s="721"/>
      <c r="H186" s="721"/>
      <c r="I186" s="721"/>
      <c r="J186" s="721"/>
      <c r="K186" s="721"/>
      <c r="L186" s="721"/>
      <c r="M186" s="727"/>
      <c r="N186" s="365"/>
    </row>
    <row r="187" spans="2:14" ht="12.75" customHeight="1">
      <c r="B187" s="372"/>
      <c r="D187" s="713" t="str">
        <f>Translations!$B$199</f>
        <v>Miejsce przechowywania danych</v>
      </c>
      <c r="E187" s="713"/>
      <c r="F187" s="720"/>
      <c r="G187" s="721"/>
      <c r="H187" s="721"/>
      <c r="I187" s="721"/>
      <c r="J187" s="721"/>
      <c r="K187" s="721"/>
      <c r="L187" s="721"/>
      <c r="M187" s="727"/>
      <c r="N187" s="365"/>
    </row>
    <row r="188" spans="2:14" ht="25.5" customHeight="1">
      <c r="B188" s="372"/>
      <c r="D188" s="713" t="str">
        <f>Translations!$B$233</f>
        <v>Nazwa wykorzystywanego systemu (jeżeli dotyczy)</v>
      </c>
      <c r="E188" s="713"/>
      <c r="F188" s="720"/>
      <c r="G188" s="721"/>
      <c r="H188" s="721"/>
      <c r="I188" s="721"/>
      <c r="J188" s="721"/>
      <c r="K188" s="721"/>
      <c r="L188" s="721"/>
      <c r="M188" s="727"/>
      <c r="N188" s="365"/>
    </row>
    <row r="189" spans="2:14" ht="12.75">
      <c r="B189" s="372"/>
      <c r="C189" s="372"/>
      <c r="D189" s="372"/>
      <c r="E189" s="372"/>
      <c r="F189" s="372"/>
      <c r="G189" s="372"/>
      <c r="H189" s="372"/>
      <c r="I189" s="372"/>
      <c r="J189" s="372"/>
      <c r="K189" s="372"/>
      <c r="L189" s="372"/>
      <c r="M189" s="372"/>
      <c r="N189" s="365"/>
    </row>
    <row r="191" spans="4:9" ht="12.75">
      <c r="D191" s="607" t="str">
        <f>Translations!$B$991</f>
        <v>&lt;&lt;&lt; Proszę kliknąć tutaj, aby przejść do rozdziału 11 "Luki w danych" &gt;&gt;&gt;</v>
      </c>
      <c r="E191" s="607"/>
      <c r="F191" s="607"/>
      <c r="G191" s="607"/>
      <c r="H191" s="607"/>
      <c r="I191" s="607"/>
    </row>
    <row r="192" ht="12.75">
      <c r="D192" s="121"/>
    </row>
  </sheetData>
  <sheetProtection sheet="1" objects="1" scenarios="1" formatCells="0" formatColumns="0" formatRows="0"/>
  <mergeCells count="374">
    <mergeCell ref="D188:E188"/>
    <mergeCell ref="F188:M188"/>
    <mergeCell ref="D184:E184"/>
    <mergeCell ref="F184:M184"/>
    <mergeCell ref="D186:E186"/>
    <mergeCell ref="F186:M186"/>
    <mergeCell ref="D187:E187"/>
    <mergeCell ref="F187:M187"/>
    <mergeCell ref="D176:M176"/>
    <mergeCell ref="D178:M178"/>
    <mergeCell ref="D179:M179"/>
    <mergeCell ref="D180:M180"/>
    <mergeCell ref="D185:E185"/>
    <mergeCell ref="F185:M185"/>
    <mergeCell ref="D182:M182"/>
    <mergeCell ref="D177:M177"/>
    <mergeCell ref="D183:E183"/>
    <mergeCell ref="F183:M183"/>
    <mergeCell ref="D171:E171"/>
    <mergeCell ref="F171:M171"/>
    <mergeCell ref="D168:E168"/>
    <mergeCell ref="F168:M168"/>
    <mergeCell ref="D169:E169"/>
    <mergeCell ref="F169:M169"/>
    <mergeCell ref="D170:E170"/>
    <mergeCell ref="F170:M170"/>
    <mergeCell ref="D162:M162"/>
    <mergeCell ref="D166:E166"/>
    <mergeCell ref="F166:M166"/>
    <mergeCell ref="D167:E167"/>
    <mergeCell ref="F167:M167"/>
    <mergeCell ref="D165:M165"/>
    <mergeCell ref="D163:M163"/>
    <mergeCell ref="D164:M164"/>
    <mergeCell ref="D161:M161"/>
    <mergeCell ref="D98:E98"/>
    <mergeCell ref="F74:G74"/>
    <mergeCell ref="D96:M96"/>
    <mergeCell ref="D80:E80"/>
    <mergeCell ref="F80:G80"/>
    <mergeCell ref="H80:I80"/>
    <mergeCell ref="J81:M81"/>
    <mergeCell ref="J149:L149"/>
    <mergeCell ref="G149:I149"/>
    <mergeCell ref="D49:E49"/>
    <mergeCell ref="J68:M68"/>
    <mergeCell ref="D57:E57"/>
    <mergeCell ref="H67:I67"/>
    <mergeCell ref="D67:E67"/>
    <mergeCell ref="D56:E56"/>
    <mergeCell ref="D55:M55"/>
    <mergeCell ref="D50:E50"/>
    <mergeCell ref="D61:E61"/>
    <mergeCell ref="D63:M63"/>
    <mergeCell ref="J150:L150"/>
    <mergeCell ref="G143:I143"/>
    <mergeCell ref="J143:L143"/>
    <mergeCell ref="J144:L144"/>
    <mergeCell ref="J145:L145"/>
    <mergeCell ref="D147:M147"/>
    <mergeCell ref="D143:E143"/>
    <mergeCell ref="F135:M135"/>
    <mergeCell ref="D141:M141"/>
    <mergeCell ref="D121:E121"/>
    <mergeCell ref="D118:E118"/>
    <mergeCell ref="D120:E120"/>
    <mergeCell ref="D137:E137"/>
    <mergeCell ref="F121:G121"/>
    <mergeCell ref="F138:M138"/>
    <mergeCell ref="D133:M133"/>
    <mergeCell ref="D129:E129"/>
    <mergeCell ref="D116:M116"/>
    <mergeCell ref="D114:M114"/>
    <mergeCell ref="D102:E102"/>
    <mergeCell ref="K108:M108"/>
    <mergeCell ref="F111:J111"/>
    <mergeCell ref="D111:E111"/>
    <mergeCell ref="K106:M106"/>
    <mergeCell ref="F109:J109"/>
    <mergeCell ref="D110:E110"/>
    <mergeCell ref="K109:M109"/>
    <mergeCell ref="D112:M112"/>
    <mergeCell ref="D99:E99"/>
    <mergeCell ref="J80:M80"/>
    <mergeCell ref="D81:E81"/>
    <mergeCell ref="F81:G81"/>
    <mergeCell ref="H81:I81"/>
    <mergeCell ref="F100:M100"/>
    <mergeCell ref="F101:M101"/>
    <mergeCell ref="K111:M111"/>
    <mergeCell ref="J82:M82"/>
    <mergeCell ref="K19:M19"/>
    <mergeCell ref="F106:J106"/>
    <mergeCell ref="D73:E73"/>
    <mergeCell ref="D74:E74"/>
    <mergeCell ref="K24:M24"/>
    <mergeCell ref="F51:M51"/>
    <mergeCell ref="K23:M23"/>
    <mergeCell ref="J72:M72"/>
    <mergeCell ref="F60:M60"/>
    <mergeCell ref="F73:G73"/>
    <mergeCell ref="H17:J17"/>
    <mergeCell ref="H18:J18"/>
    <mergeCell ref="H19:J19"/>
    <mergeCell ref="F50:M50"/>
    <mergeCell ref="K18:M18"/>
    <mergeCell ref="D53:I53"/>
    <mergeCell ref="D51:E51"/>
    <mergeCell ref="F52:M52"/>
    <mergeCell ref="D39:M39"/>
    <mergeCell ref="F47:M47"/>
    <mergeCell ref="C3:N3"/>
    <mergeCell ref="H14:J14"/>
    <mergeCell ref="H15:J15"/>
    <mergeCell ref="K22:M22"/>
    <mergeCell ref="K14:M14"/>
    <mergeCell ref="K16:M16"/>
    <mergeCell ref="K20:M20"/>
    <mergeCell ref="F22:G22"/>
    <mergeCell ref="F20:G20"/>
    <mergeCell ref="K17:M17"/>
    <mergeCell ref="F29:G29"/>
    <mergeCell ref="H29:J29"/>
    <mergeCell ref="K29:M29"/>
    <mergeCell ref="D30:E30"/>
    <mergeCell ref="F48:M48"/>
    <mergeCell ref="F49:M49"/>
    <mergeCell ref="D46:M46"/>
    <mergeCell ref="D45:M45"/>
    <mergeCell ref="F30:G30"/>
    <mergeCell ref="H30:J30"/>
    <mergeCell ref="F24:G24"/>
    <mergeCell ref="D47:E47"/>
    <mergeCell ref="D48:E48"/>
    <mergeCell ref="D43:M43"/>
    <mergeCell ref="D41:M41"/>
    <mergeCell ref="F72:G72"/>
    <mergeCell ref="D27:E27"/>
    <mergeCell ref="F27:G27"/>
    <mergeCell ref="H27:J27"/>
    <mergeCell ref="D52:E52"/>
    <mergeCell ref="J159:M159"/>
    <mergeCell ref="J158:M158"/>
    <mergeCell ref="D148:M148"/>
    <mergeCell ref="D134:E134"/>
    <mergeCell ref="F159:G159"/>
    <mergeCell ref="H159:I159"/>
    <mergeCell ref="D138:E138"/>
    <mergeCell ref="D139:E139"/>
    <mergeCell ref="F139:M139"/>
    <mergeCell ref="J157:M157"/>
    <mergeCell ref="D95:M95"/>
    <mergeCell ref="K107:M107"/>
    <mergeCell ref="K110:M110"/>
    <mergeCell ref="D91:M91"/>
    <mergeCell ref="D108:E108"/>
    <mergeCell ref="J77:M77"/>
    <mergeCell ref="F107:J107"/>
    <mergeCell ref="D92:M92"/>
    <mergeCell ref="D79:M79"/>
    <mergeCell ref="D85:E85"/>
    <mergeCell ref="J67:M67"/>
    <mergeCell ref="H73:I73"/>
    <mergeCell ref="J75:M75"/>
    <mergeCell ref="D64:M64"/>
    <mergeCell ref="F61:M61"/>
    <mergeCell ref="F67:G67"/>
    <mergeCell ref="J70:M70"/>
    <mergeCell ref="J71:M71"/>
    <mergeCell ref="D66:M66"/>
    <mergeCell ref="J69:M69"/>
    <mergeCell ref="D69:E69"/>
    <mergeCell ref="H69:I69"/>
    <mergeCell ref="G151:I151"/>
    <mergeCell ref="H72:I72"/>
    <mergeCell ref="H155:I155"/>
    <mergeCell ref="D101:E101"/>
    <mergeCell ref="D71:E71"/>
    <mergeCell ref="F77:G77"/>
    <mergeCell ref="G145:I145"/>
    <mergeCell ref="D76:E76"/>
    <mergeCell ref="D158:E158"/>
    <mergeCell ref="F157:G157"/>
    <mergeCell ref="H158:I158"/>
    <mergeCell ref="D153:M153"/>
    <mergeCell ref="J151:L151"/>
    <mergeCell ref="J156:M156"/>
    <mergeCell ref="J155:M155"/>
    <mergeCell ref="F158:G158"/>
    <mergeCell ref="F156:G156"/>
    <mergeCell ref="H156:I156"/>
    <mergeCell ref="D142:M142"/>
    <mergeCell ref="H157:I157"/>
    <mergeCell ref="D150:E150"/>
    <mergeCell ref="D151:E151"/>
    <mergeCell ref="D156:E156"/>
    <mergeCell ref="G150:I150"/>
    <mergeCell ref="D144:E144"/>
    <mergeCell ref="D149:E149"/>
    <mergeCell ref="F155:G155"/>
    <mergeCell ref="D155:E155"/>
    <mergeCell ref="D191:I191"/>
    <mergeCell ref="D159:E159"/>
    <mergeCell ref="D136:E136"/>
    <mergeCell ref="F136:M136"/>
    <mergeCell ref="D157:E157"/>
    <mergeCell ref="F120:G120"/>
    <mergeCell ref="D145:E145"/>
    <mergeCell ref="G144:I144"/>
    <mergeCell ref="F134:M134"/>
    <mergeCell ref="D132:M132"/>
    <mergeCell ref="F129:G129"/>
    <mergeCell ref="D135:E135"/>
    <mergeCell ref="F137:M137"/>
    <mergeCell ref="D6:M6"/>
    <mergeCell ref="D17:E17"/>
    <mergeCell ref="F17:G17"/>
    <mergeCell ref="D16:E16"/>
    <mergeCell ref="D8:M8"/>
    <mergeCell ref="D58:E58"/>
    <mergeCell ref="D104:M104"/>
    <mergeCell ref="D60:E60"/>
    <mergeCell ref="D59:E59"/>
    <mergeCell ref="F56:M56"/>
    <mergeCell ref="F57:M57"/>
    <mergeCell ref="H71:I71"/>
    <mergeCell ref="F58:M58"/>
    <mergeCell ref="F59:M59"/>
    <mergeCell ref="F70:G70"/>
    <mergeCell ref="H68:I68"/>
    <mergeCell ref="F68:G68"/>
    <mergeCell ref="F21:G21"/>
    <mergeCell ref="H70:I70"/>
    <mergeCell ref="K21:M21"/>
    <mergeCell ref="D37:M37"/>
    <mergeCell ref="D38:M38"/>
    <mergeCell ref="K27:M27"/>
    <mergeCell ref="F28:G28"/>
    <mergeCell ref="H28:J28"/>
    <mergeCell ref="K28:M28"/>
    <mergeCell ref="D29:E29"/>
    <mergeCell ref="C4:J4"/>
    <mergeCell ref="J73:M73"/>
    <mergeCell ref="J74:M74"/>
    <mergeCell ref="H20:J20"/>
    <mergeCell ref="F18:G18"/>
    <mergeCell ref="D19:E19"/>
    <mergeCell ref="F19:G19"/>
    <mergeCell ref="F14:G14"/>
    <mergeCell ref="E10:M10"/>
    <mergeCell ref="H16:J16"/>
    <mergeCell ref="D9:M9"/>
    <mergeCell ref="D14:E14"/>
    <mergeCell ref="H22:J22"/>
    <mergeCell ref="H24:J24"/>
    <mergeCell ref="H23:J23"/>
    <mergeCell ref="E11:M11"/>
    <mergeCell ref="D15:E15"/>
    <mergeCell ref="D24:E24"/>
    <mergeCell ref="D21:E21"/>
    <mergeCell ref="F23:G23"/>
    <mergeCell ref="D20:E20"/>
    <mergeCell ref="F16:G16"/>
    <mergeCell ref="D22:E22"/>
    <mergeCell ref="F127:G127"/>
    <mergeCell ref="D54:M54"/>
    <mergeCell ref="D23:E23"/>
    <mergeCell ref="F98:M98"/>
    <mergeCell ref="D97:E97"/>
    <mergeCell ref="D105:M105"/>
    <mergeCell ref="D28:E28"/>
    <mergeCell ref="D126:E126"/>
    <mergeCell ref="F126:G126"/>
    <mergeCell ref="D127:E127"/>
    <mergeCell ref="F118:G118"/>
    <mergeCell ref="F119:G119"/>
    <mergeCell ref="D119:E119"/>
    <mergeCell ref="D13:M13"/>
    <mergeCell ref="D25:M25"/>
    <mergeCell ref="D26:E26"/>
    <mergeCell ref="F26:G26"/>
    <mergeCell ref="H26:J26"/>
    <mergeCell ref="K26:M26"/>
    <mergeCell ref="K15:M15"/>
    <mergeCell ref="H21:J21"/>
    <mergeCell ref="F15:G15"/>
    <mergeCell ref="D18:E18"/>
    <mergeCell ref="K30:M30"/>
    <mergeCell ref="D31:E31"/>
    <mergeCell ref="F31:G31"/>
    <mergeCell ref="H31:J31"/>
    <mergeCell ref="K31:M31"/>
    <mergeCell ref="D32:E32"/>
    <mergeCell ref="F32:G32"/>
    <mergeCell ref="H32:J32"/>
    <mergeCell ref="K32:M32"/>
    <mergeCell ref="D33:E33"/>
    <mergeCell ref="F33:G33"/>
    <mergeCell ref="H33:J33"/>
    <mergeCell ref="K33:M33"/>
    <mergeCell ref="D34:E34"/>
    <mergeCell ref="F34:G34"/>
    <mergeCell ref="H34:J34"/>
    <mergeCell ref="K34:M34"/>
    <mergeCell ref="D35:E35"/>
    <mergeCell ref="F35:G35"/>
    <mergeCell ref="H35:J35"/>
    <mergeCell ref="K35:M35"/>
    <mergeCell ref="D36:E36"/>
    <mergeCell ref="F36:G36"/>
    <mergeCell ref="H36:J36"/>
    <mergeCell ref="K36:M36"/>
    <mergeCell ref="D72:E72"/>
    <mergeCell ref="D70:E70"/>
    <mergeCell ref="D75:E75"/>
    <mergeCell ref="F71:G71"/>
    <mergeCell ref="H74:I74"/>
    <mergeCell ref="H75:I75"/>
    <mergeCell ref="D68:E68"/>
    <mergeCell ref="H76:I76"/>
    <mergeCell ref="F75:G75"/>
    <mergeCell ref="D82:E82"/>
    <mergeCell ref="F82:G82"/>
    <mergeCell ref="H82:I82"/>
    <mergeCell ref="H77:I77"/>
    <mergeCell ref="D77:E77"/>
    <mergeCell ref="F76:G76"/>
    <mergeCell ref="F69:G69"/>
    <mergeCell ref="J76:M76"/>
    <mergeCell ref="D83:E83"/>
    <mergeCell ref="F83:G83"/>
    <mergeCell ref="H83:I83"/>
    <mergeCell ref="J83:M83"/>
    <mergeCell ref="D84:E84"/>
    <mergeCell ref="F84:G84"/>
    <mergeCell ref="H84:I84"/>
    <mergeCell ref="J84:M84"/>
    <mergeCell ref="F85:G85"/>
    <mergeCell ref="H85:I85"/>
    <mergeCell ref="J85:M85"/>
    <mergeCell ref="D86:E86"/>
    <mergeCell ref="F86:G86"/>
    <mergeCell ref="H86:I86"/>
    <mergeCell ref="J86:M86"/>
    <mergeCell ref="D87:E87"/>
    <mergeCell ref="F87:G87"/>
    <mergeCell ref="H87:I87"/>
    <mergeCell ref="J87:M87"/>
    <mergeCell ref="D181:M181"/>
    <mergeCell ref="D89:E89"/>
    <mergeCell ref="F89:G89"/>
    <mergeCell ref="H89:I89"/>
    <mergeCell ref="J89:M89"/>
    <mergeCell ref="D90:E90"/>
    <mergeCell ref="D88:E88"/>
    <mergeCell ref="F88:G88"/>
    <mergeCell ref="H88:I88"/>
    <mergeCell ref="J88:M88"/>
    <mergeCell ref="D107:E107"/>
    <mergeCell ref="F99:M99"/>
    <mergeCell ref="F90:G90"/>
    <mergeCell ref="H90:I90"/>
    <mergeCell ref="J90:M90"/>
    <mergeCell ref="F97:M97"/>
    <mergeCell ref="D100:E100"/>
    <mergeCell ref="D106:E106"/>
    <mergeCell ref="D93:M93"/>
    <mergeCell ref="F108:J108"/>
    <mergeCell ref="D128:E128"/>
    <mergeCell ref="F102:M102"/>
    <mergeCell ref="F128:G128"/>
    <mergeCell ref="F110:J110"/>
    <mergeCell ref="D109:E109"/>
    <mergeCell ref="D124:M124"/>
  </mergeCells>
  <conditionalFormatting sqref="J156:J159">
    <cfRule type="expression" priority="40" dxfId="27" stopIfTrue="1">
      <formula>($H156=INDEX(YesNo,2))</formula>
    </cfRule>
  </conditionalFormatting>
  <conditionalFormatting sqref="J68">
    <cfRule type="expression" priority="39" dxfId="27" stopIfTrue="1">
      <formula>$O68=TRUE</formula>
    </cfRule>
  </conditionalFormatting>
  <conditionalFormatting sqref="C4:J4">
    <cfRule type="expression" priority="34" dxfId="38" stopIfTrue="1">
      <formula>(CNTR_UseSmallEmTool=1)</formula>
    </cfRule>
  </conditionalFormatting>
  <conditionalFormatting sqref="F15:M24 D43 F47:M52 F56:M61 F68:M68 F97:M102 D107:M111 F69:I77">
    <cfRule type="expression" priority="33" dxfId="0" stopIfTrue="1">
      <formula>(CNTR_UseSmallEmTool=1)</formula>
    </cfRule>
  </conditionalFormatting>
  <conditionalFormatting sqref="F47:F52">
    <cfRule type="expression" priority="66" dxfId="15" stopIfTrue="1">
      <formula>(Obliczenia!#REF!=2)</formula>
    </cfRule>
  </conditionalFormatting>
  <conditionalFormatting sqref="J69:J77">
    <cfRule type="expression" priority="32" dxfId="27" stopIfTrue="1">
      <formula>$O69=TRUE</formula>
    </cfRule>
  </conditionalFormatting>
  <conditionalFormatting sqref="J69:M77">
    <cfRule type="expression" priority="31" dxfId="0" stopIfTrue="1">
      <formula>(CNTR_UseSmallEmTool=1)</formula>
    </cfRule>
  </conditionalFormatting>
  <conditionalFormatting sqref="B175:N180 B182:N189">
    <cfRule type="expression" priority="18" dxfId="0" stopIfTrue="1">
      <formula>CONTR_CORSIAapplied=FALSE</formula>
    </cfRule>
  </conditionalFormatting>
  <conditionalFormatting sqref="B123:N130">
    <cfRule type="expression" priority="13" dxfId="0" stopIfTrue="1">
      <formula>CONTR_CORSIAapplied=FALSE</formula>
    </cfRule>
  </conditionalFormatting>
  <conditionalFormatting sqref="D118:H121">
    <cfRule type="expression" priority="12" dxfId="17" stopIfTrue="1">
      <formula>CONTR_onlyCORSIA</formula>
    </cfRule>
  </conditionalFormatting>
  <conditionalFormatting sqref="F27:M36">
    <cfRule type="expression" priority="11" dxfId="0" stopIfTrue="1">
      <formula>(CNTR_UseSmallEmTool=1)</formula>
    </cfRule>
  </conditionalFormatting>
  <conditionalFormatting sqref="J81">
    <cfRule type="expression" priority="10" dxfId="27" stopIfTrue="1">
      <formula>$O81=TRUE</formula>
    </cfRule>
  </conditionalFormatting>
  <conditionalFormatting sqref="F81:M81 F82:I90">
    <cfRule type="expression" priority="9" dxfId="0" stopIfTrue="1">
      <formula>(CNTR_UseSmallEmTool=1)</formula>
    </cfRule>
  </conditionalFormatting>
  <conditionalFormatting sqref="J82:J90">
    <cfRule type="expression" priority="8" dxfId="27" stopIfTrue="1">
      <formula>$O82=TRUE</formula>
    </cfRule>
  </conditionalFormatting>
  <conditionalFormatting sqref="J82:M90">
    <cfRule type="expression" priority="7" dxfId="0" stopIfTrue="1">
      <formula>(CNTR_UseSmallEmTool=1)</formula>
    </cfRule>
  </conditionalFormatting>
  <conditionalFormatting sqref="B181:N181">
    <cfRule type="expression" priority="6" dxfId="0" stopIfTrue="1">
      <formula>CONTR_CORSIAapplied=FALSE</formula>
    </cfRule>
  </conditionalFormatting>
  <dataValidations count="7">
    <dataValidation type="list" allowBlank="1" showInputMessage="1" showErrorMessage="1" sqref="H127:H129 H156:I159 H119:H121">
      <formula1>YesNo</formula1>
    </dataValidation>
    <dataValidation type="list" allowBlank="1" showInputMessage="1" showErrorMessage="1" sqref="F144:F145 F150:F151">
      <formula1>parameters</formula1>
    </dataValidation>
    <dataValidation type="list" sqref="M144:M145 M150:M151">
      <formula1>Frequency</formula1>
    </dataValidation>
    <dataValidation type="list" allowBlank="1" showInputMessage="1" showErrorMessage="1" sqref="F68:I77 F81:I90">
      <formula1>DensMethod</formula1>
    </dataValidation>
    <dataValidation type="list" allowBlank="1" showInputMessage="1" showErrorMessage="1" sqref="F15:G24 F27:G36">
      <formula1>MeasMethod</formula1>
    </dataValidation>
    <dataValidation type="list" allowBlank="1" showInputMessage="1" showErrorMessage="1" sqref="H15:J24 H27:J36">
      <formula1>UpliftDataSource</formula1>
    </dataValidation>
    <dataValidation type="list" allowBlank="1" showInputMessage="1" showErrorMessage="1" sqref="K15:M24 K27:M36">
      <formula1>TankDataSource</formula1>
    </dataValidation>
  </dataValidations>
  <hyperlinks>
    <hyperlink ref="D191:I191" location="JUMP_11_DataGaps" display="&lt;&lt;&lt; Click here to proceed to section 11 &quot;Data gaps&quot; &gt;&gt;&gt;"/>
    <hyperlink ref="C4:H4" location="'Simplified calculation'!A1" display="[go to Section 10 if eligible for simplified calculation]"/>
    <hyperlink ref="C4:J4" location="JUMP_10_EUETS_SET" display="&lt;&lt;&lt; Go to Section 10 if eligible for simplified calculation &gt;&gt;&gt;"/>
    <hyperlink ref="D165" r:id="rId1" display="https://ec.europa.eu/clima/sites/clima/files/ets/monitoring/docs/gd2_guidance_aircraft_en.pdf"/>
  </hyperlinks>
  <printOptions/>
  <pageMargins left="0.7874015748031497" right="0.7874015748031497" top="0.7874015748031497" bottom="0.7874015748031497" header="0.3937007874015748" footer="0.3937007874015748"/>
  <pageSetup fitToHeight="1" fitToWidth="1" horizontalDpi="600" verticalDpi="600" orientation="portrait" paperSize="9" scale="22" r:id="rId3"/>
  <headerFooter alignWithMargins="0">
    <oddHeader>&amp;L&amp;F, &amp;A&amp;R&amp;D, &amp;T</oddHeader>
    <oddFooter>&amp;C&amp;P / &amp;N</oddFooter>
  </headerFooter>
  <ignoredErrors>
    <ignoredError sqref="E15 E68"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O61"/>
  <sheetViews>
    <sheetView showGridLines="0" view="pageBreakPreview" zoomScale="161" zoomScaleNormal="155" zoomScaleSheetLayoutView="161" zoomScalePageLayoutView="0" workbookViewId="0" topLeftCell="B2">
      <selection activeCell="B2" sqref="B2"/>
    </sheetView>
  </sheetViews>
  <sheetFormatPr defaultColWidth="9.140625" defaultRowHeight="12.75"/>
  <cols>
    <col min="1" max="1" width="3.421875" style="83" hidden="1" customWidth="1"/>
    <col min="2" max="2" width="3.421875" style="16" customWidth="1"/>
    <col min="3" max="3" width="4.28125" style="16" customWidth="1"/>
    <col min="4" max="8" width="11.421875" style="16" customWidth="1"/>
    <col min="9" max="9" width="10.7109375" style="16" customWidth="1"/>
    <col min="10" max="12" width="11.421875" style="16" customWidth="1"/>
    <col min="13" max="13" width="12.00390625" style="16" customWidth="1"/>
    <col min="14" max="14" width="4.28125" style="258" customWidth="1"/>
    <col min="15" max="15" width="4.7109375" style="65" customWidth="1"/>
    <col min="16" max="16384" width="9.140625" style="16" customWidth="1"/>
  </cols>
  <sheetData>
    <row r="1" s="83" customFormat="1" ht="12.75" hidden="1">
      <c r="A1" s="192" t="s">
        <v>1007</v>
      </c>
    </row>
    <row r="2" spans="14:15" ht="12.75">
      <c r="N2" s="16"/>
      <c r="O2" s="16"/>
    </row>
    <row r="3" spans="4:15" ht="26.25" customHeight="1">
      <c r="D3" s="786" t="str">
        <f>Translations!$B$308</f>
        <v>OBLICZENIA UPROSZCZONE EMISJI CO2</v>
      </c>
      <c r="E3" s="516"/>
      <c r="F3" s="516"/>
      <c r="G3" s="516"/>
      <c r="H3" s="516"/>
      <c r="I3" s="516"/>
      <c r="J3" s="516"/>
      <c r="K3" s="516"/>
      <c r="L3" s="516"/>
      <c r="M3" s="516"/>
      <c r="O3" s="165"/>
    </row>
    <row r="5" spans="3:13" ht="15">
      <c r="C5" s="109">
        <v>10</v>
      </c>
      <c r="D5" s="109" t="str">
        <f>Translations!$B$845</f>
        <v>Obliczenia uproszczone w ramach systemu EU ETS</v>
      </c>
      <c r="E5" s="109"/>
      <c r="F5" s="109"/>
      <c r="G5" s="109"/>
      <c r="H5" s="109"/>
      <c r="I5" s="109"/>
      <c r="J5" s="109"/>
      <c r="K5" s="109"/>
      <c r="L5" s="109"/>
      <c r="M5" s="109"/>
    </row>
    <row r="7" spans="1:13" ht="25.5" customHeight="1">
      <c r="A7" s="397"/>
      <c r="B7" s="54"/>
      <c r="D7" s="662" t="str">
        <f>Translations!$B$992</f>
        <v>Ten rozdział musi zostać wypełniony, jeżeli operator statków powietrznych zdecyduje się na wykorzystanie procedury uproszczonej w celu obliczenia danych dotyczących działalności opisanych w art. 54 rozporządzenia MRR. Operator statków powietrznych ma prawo tego podejścia, jeżeli:</v>
      </c>
      <c r="E7" s="512"/>
      <c r="F7" s="512"/>
      <c r="G7" s="512"/>
      <c r="H7" s="512"/>
      <c r="I7" s="512"/>
      <c r="J7" s="512"/>
      <c r="K7" s="512"/>
      <c r="L7" s="512"/>
      <c r="M7" s="512"/>
    </row>
    <row r="8" spans="1:13" ht="12.75" customHeight="1">
      <c r="A8" s="397"/>
      <c r="B8" s="54"/>
      <c r="D8" s="391" t="s">
        <v>1058</v>
      </c>
      <c r="E8" s="787" t="str">
        <f>Translations!$B$993</f>
        <v>wykonuje mniej niż 243 loty w jednym okresie przez trzy kolejne czteromiesięczne okresy; lub</v>
      </c>
      <c r="F8" s="788"/>
      <c r="G8" s="788"/>
      <c r="H8" s="788"/>
      <c r="I8" s="788"/>
      <c r="J8" s="788"/>
      <c r="K8" s="788"/>
      <c r="L8" s="788"/>
      <c r="M8" s="788"/>
    </row>
    <row r="9" spans="1:13" ht="12.75" customHeight="1">
      <c r="A9" s="397"/>
      <c r="B9" s="54"/>
      <c r="D9" s="391" t="s">
        <v>1058</v>
      </c>
      <c r="E9" s="787" t="str">
        <f>Translations!$B$994</f>
        <v>wykonuje loty o całkowitej rocznej emisji wynoszącej mniej niż 25 000 ton na rok (pełen zakres); lub</v>
      </c>
      <c r="F9" s="788"/>
      <c r="G9" s="788"/>
      <c r="H9" s="788"/>
      <c r="I9" s="788"/>
      <c r="J9" s="788"/>
      <c r="K9" s="788"/>
      <c r="L9" s="788"/>
      <c r="M9" s="788"/>
    </row>
    <row r="10" spans="1:13" ht="12.75" customHeight="1">
      <c r="A10" s="397"/>
      <c r="B10" s="54"/>
      <c r="D10" s="787" t="str">
        <f>Translations!$B$995</f>
        <v>Operator może skorzystać z wyłączenia przedstawionego w art.. 28a ust. 6 Dyrektywy 2003/87/WE, jeżeli:</v>
      </c>
      <c r="E10" s="788"/>
      <c r="F10" s="788"/>
      <c r="G10" s="788"/>
      <c r="H10" s="788"/>
      <c r="I10" s="788"/>
      <c r="J10" s="788"/>
      <c r="K10" s="788"/>
      <c r="L10" s="788"/>
      <c r="M10" s="788"/>
    </row>
    <row r="11" spans="1:13" ht="12.75" customHeight="1">
      <c r="A11" s="397"/>
      <c r="B11" s="54"/>
      <c r="D11" s="391" t="s">
        <v>1058</v>
      </c>
      <c r="E11" s="787" t="str">
        <f>Translations!$B$996</f>
        <v>wykonuje loty o całkowitej rocznej emisji wynoszącej mniej niż 25 000 ton na rok (pełen zakres); lub </v>
      </c>
      <c r="F11" s="788"/>
      <c r="G11" s="788"/>
      <c r="H11" s="788"/>
      <c r="I11" s="788"/>
      <c r="J11" s="788"/>
      <c r="K11" s="788"/>
      <c r="L11" s="788"/>
      <c r="M11" s="788"/>
    </row>
    <row r="12" spans="1:13" ht="12" customHeight="1">
      <c r="A12" s="397"/>
      <c r="B12" s="54"/>
      <c r="D12" s="391" t="s">
        <v>1058</v>
      </c>
      <c r="E12" s="787" t="str">
        <f>Translations!$B$997</f>
        <v>wykonuje loty o całkowitej rocznej emisji wynoszącej mniej niż 3 000 ton na rok (ograniczony zakres).</v>
      </c>
      <c r="F12" s="788"/>
      <c r="G12" s="788"/>
      <c r="H12" s="788"/>
      <c r="I12" s="788"/>
      <c r="J12" s="788"/>
      <c r="K12" s="788"/>
      <c r="L12" s="788"/>
      <c r="M12" s="788"/>
    </row>
    <row r="13" spans="1:13" ht="27" customHeight="1">
      <c r="A13" s="397"/>
      <c r="B13" s="54"/>
      <c r="D13" s="805" t="str">
        <f>Translations!$B$998</f>
        <v>Wpisy w tym miejscu są wymagane / dozwolone jedynie, jeżeli w rozdziale 5 potwierdzono zamiar stosowania procedury uproszczonej w celu obliczenia zużycia paliwa oraz przedstawiono dowód kwalifikacji do stosowania takiego podejścia.</v>
      </c>
      <c r="E13" s="525"/>
      <c r="F13" s="525"/>
      <c r="G13" s="525"/>
      <c r="H13" s="525"/>
      <c r="I13" s="525"/>
      <c r="J13" s="525"/>
      <c r="K13" s="525"/>
      <c r="L13" s="525"/>
      <c r="M13" s="525"/>
    </row>
    <row r="14" spans="3:13" ht="15" customHeight="1">
      <c r="C14" s="398" t="s">
        <v>256</v>
      </c>
      <c r="D14" s="806" t="str">
        <f>Translations!$B$312</f>
        <v>Proszę podać nazwę lub odniesienie do zatwierdzonego przez Komisję narzędzia stosowanego do oszacowania zużycia paliwa.</v>
      </c>
      <c r="E14" s="807"/>
      <c r="F14" s="807"/>
      <c r="G14" s="807"/>
      <c r="H14" s="807"/>
      <c r="I14" s="807"/>
      <c r="J14" s="807"/>
      <c r="K14" s="807"/>
      <c r="L14" s="807"/>
      <c r="M14" s="807"/>
    </row>
    <row r="15" spans="3:13" ht="12.75" customHeight="1">
      <c r="C15" s="160"/>
      <c r="D15" s="720" t="s">
        <v>1416</v>
      </c>
      <c r="E15" s="721"/>
      <c r="F15" s="721"/>
      <c r="G15" s="721"/>
      <c r="H15" s="721"/>
      <c r="I15" s="727"/>
      <c r="J15" s="202"/>
      <c r="K15" s="202"/>
      <c r="L15" s="202"/>
      <c r="M15" s="202"/>
    </row>
    <row r="16" ht="12.75">
      <c r="C16" s="160"/>
    </row>
    <row r="17" spans="3:13" ht="25.5" customHeight="1">
      <c r="C17" s="398" t="s">
        <v>259</v>
      </c>
      <c r="D17" s="753" t="str">
        <f>Translations!$B$999</f>
        <v>Proszę potwierdzić, że do obliczenia wielkości emisji na potrzeby EU ETS zostaną zastosowane poniższe standardowe wskaźniki emisji dla znormalizowanych handlowych paliw lotniczych:</v>
      </c>
      <c r="E17" s="512"/>
      <c r="F17" s="512"/>
      <c r="G17" s="512"/>
      <c r="H17" s="512"/>
      <c r="I17" s="512"/>
      <c r="J17" s="512"/>
      <c r="K17" s="512"/>
      <c r="L17" s="512"/>
      <c r="M17" s="512"/>
    </row>
    <row r="18" spans="3:13" ht="4.5" customHeight="1">
      <c r="C18" s="206"/>
      <c r="D18" s="199"/>
      <c r="E18" s="199"/>
      <c r="F18" s="199"/>
      <c r="G18" s="199"/>
      <c r="H18" s="199"/>
      <c r="I18" s="199"/>
      <c r="J18" s="199"/>
      <c r="K18" s="199"/>
      <c r="L18" s="199"/>
      <c r="M18" s="199"/>
    </row>
    <row r="19" spans="3:13" ht="26.25" customHeight="1">
      <c r="C19" s="206"/>
      <c r="D19" s="808" t="str">
        <f>Translations!$B$289</f>
        <v>Rodzaj paliwa lotniczego</v>
      </c>
      <c r="E19" s="808"/>
      <c r="F19" s="809"/>
      <c r="G19" s="678" t="str">
        <f>Translations!$B$314</f>
        <v>Domyślna wartość IPCC 
(tCO2 / t)</v>
      </c>
      <c r="H19" s="678"/>
      <c r="I19" s="204" t="str">
        <f>Translations!$B$291</f>
        <v>Potwierdzenie</v>
      </c>
      <c r="M19" s="199"/>
    </row>
    <row r="20" spans="3:13" ht="12.75">
      <c r="C20" s="206"/>
      <c r="D20" s="810" t="str">
        <f>Translations!$B$273</f>
        <v>Naft. paliwo lotnicze (Jet A1 lub Jet A)</v>
      </c>
      <c r="E20" s="810"/>
      <c r="F20" s="809"/>
      <c r="G20" s="736">
        <v>3.15</v>
      </c>
      <c r="H20" s="736"/>
      <c r="I20" s="32" t="s">
        <v>1416</v>
      </c>
      <c r="M20" s="199"/>
    </row>
    <row r="21" spans="3:13" ht="12.75">
      <c r="C21" s="206"/>
      <c r="D21" s="810" t="str">
        <f>Translations!$B$274</f>
        <v>Paliwo do silników odrzutowych (Jet B)</v>
      </c>
      <c r="E21" s="810"/>
      <c r="F21" s="809"/>
      <c r="G21" s="722">
        <v>3.1</v>
      </c>
      <c r="H21" s="723"/>
      <c r="I21" s="32" t="s">
        <v>1416</v>
      </c>
      <c r="M21" s="199"/>
    </row>
    <row r="22" spans="3:13" ht="12.75">
      <c r="C22" s="206"/>
      <c r="D22" s="810" t="str">
        <f>Translations!$B$275</f>
        <v>Benzyna lotnicza (AvGas)</v>
      </c>
      <c r="E22" s="810"/>
      <c r="F22" s="809"/>
      <c r="G22" s="744">
        <v>3.1</v>
      </c>
      <c r="H22" s="744"/>
      <c r="I22" s="32" t="s">
        <v>1416</v>
      </c>
      <c r="M22" s="199"/>
    </row>
    <row r="23" spans="3:13" ht="12.75">
      <c r="C23" s="206"/>
      <c r="D23" s="162"/>
      <c r="E23" s="162"/>
      <c r="F23" s="205"/>
      <c r="G23" s="205"/>
      <c r="H23" s="206"/>
      <c r="I23" s="199"/>
      <c r="J23" s="199"/>
      <c r="K23" s="199"/>
      <c r="L23" s="199"/>
      <c r="M23" s="199"/>
    </row>
    <row r="24" spans="1:13" ht="25.5" customHeight="1">
      <c r="A24" s="397"/>
      <c r="B24" s="54"/>
      <c r="C24" s="398" t="s">
        <v>297</v>
      </c>
      <c r="D24" s="753" t="str">
        <f>Translations!$B$315</f>
        <v>W przypadku stosowania paliwa alternatywnego (w tym biopaliwa) należy przedstawić proponowany wskaźnik emisji oraz wartość opałową, które zostaną wykorzystane, oraz uzasadnić zastosowaną metodykę.</v>
      </c>
      <c r="E24" s="512"/>
      <c r="F24" s="512"/>
      <c r="G24" s="512"/>
      <c r="H24" s="512"/>
      <c r="I24" s="512"/>
      <c r="J24" s="512"/>
      <c r="K24" s="512"/>
      <c r="L24" s="512"/>
      <c r="M24" s="512"/>
    </row>
    <row r="25" spans="3:13" ht="4.5" customHeight="1">
      <c r="C25" s="206"/>
      <c r="D25" s="162"/>
      <c r="E25" s="162"/>
      <c r="F25" s="205"/>
      <c r="G25" s="205"/>
      <c r="H25" s="206"/>
      <c r="I25" s="199"/>
      <c r="J25" s="199"/>
      <c r="K25" s="199"/>
      <c r="L25" s="199"/>
      <c r="M25" s="199"/>
    </row>
    <row r="26" spans="1:13" ht="12.75">
      <c r="A26" s="397"/>
      <c r="B26" s="54"/>
      <c r="C26" s="206"/>
      <c r="D26" s="791"/>
      <c r="E26" s="712"/>
      <c r="F26" s="712"/>
      <c r="G26" s="712"/>
      <c r="H26" s="712"/>
      <c r="I26" s="712"/>
      <c r="J26" s="712"/>
      <c r="K26" s="712"/>
      <c r="L26" s="712"/>
      <c r="M26" s="618"/>
    </row>
    <row r="27" spans="1:13" ht="12.75">
      <c r="A27" s="397"/>
      <c r="B27" s="54"/>
      <c r="C27" s="206"/>
      <c r="D27" s="203"/>
      <c r="E27" s="203"/>
      <c r="F27" s="203"/>
      <c r="G27" s="203"/>
      <c r="H27" s="203"/>
      <c r="I27" s="203"/>
      <c r="J27" s="203"/>
      <c r="K27" s="203"/>
      <c r="L27" s="203"/>
      <c r="M27" s="203"/>
    </row>
    <row r="28" spans="1:13" ht="12.75">
      <c r="A28" s="397"/>
      <c r="B28" s="54"/>
      <c r="C28" s="199"/>
      <c r="D28" s="607" t="str">
        <f>Translations!$B$1000</f>
        <v>&lt;&lt;&lt; Proszę kliknąć tutaj, aby przejść do rozdziału 12 "Zarządzanie" &gt;&gt;&gt;</v>
      </c>
      <c r="E28" s="607"/>
      <c r="F28" s="607"/>
      <c r="G28" s="607"/>
      <c r="H28" s="607"/>
      <c r="I28" s="607"/>
      <c r="J28" s="607"/>
      <c r="K28" s="203"/>
      <c r="L28" s="203"/>
      <c r="M28" s="203"/>
    </row>
    <row r="29" spans="3:13" ht="14.25" customHeight="1">
      <c r="C29" s="199"/>
      <c r="D29" s="162"/>
      <c r="E29" s="162"/>
      <c r="F29" s="205"/>
      <c r="G29" s="205"/>
      <c r="H29" s="206"/>
      <c r="I29" s="199"/>
      <c r="J29" s="199"/>
      <c r="K29" s="199"/>
      <c r="L29" s="199"/>
      <c r="M29" s="199"/>
    </row>
    <row r="30" spans="3:13" ht="15">
      <c r="C30" s="109">
        <v>11</v>
      </c>
      <c r="D30" s="109" t="str">
        <f>Translations!$B$14</f>
        <v>Luki w danych</v>
      </c>
      <c r="E30" s="109"/>
      <c r="F30" s="109"/>
      <c r="G30" s="109"/>
      <c r="H30" s="109"/>
      <c r="I30" s="109"/>
      <c r="J30" s="109"/>
      <c r="K30" s="109"/>
      <c r="L30" s="109"/>
      <c r="M30" s="109"/>
    </row>
    <row r="31" ht="12.75">
      <c r="C31" s="160"/>
    </row>
    <row r="32" spans="1:15" s="94" customFormat="1" ht="38.25" customHeight="1">
      <c r="A32" s="356"/>
      <c r="B32" s="4"/>
      <c r="C32" s="399"/>
      <c r="D32" s="574" t="str">
        <f>Translations!$B$318</f>
        <v>Jeżeli brakuje odpowiednich danych dla określenia wielkości emisji operatora statku powietrznego, operator statku powietrznego stosuje dane zastępcze obliczone zgodnie z alternatywną metodą zatwierdzoną przez właściwy organ. Powody zastosowania metodyki postępowania z lukami w danych oraz ilość emisji, dla której zastosowano takie podejście, należy określić w rocznym raporcie na temat wielkości emisji.</v>
      </c>
      <c r="E32" s="512"/>
      <c r="F32" s="512"/>
      <c r="G32" s="512"/>
      <c r="H32" s="512"/>
      <c r="I32" s="512"/>
      <c r="J32" s="512"/>
      <c r="K32" s="512"/>
      <c r="L32" s="512"/>
      <c r="M32" s="512"/>
      <c r="N32" s="258"/>
      <c r="O32" s="71"/>
    </row>
    <row r="33" spans="1:15" ht="4.5" customHeight="1">
      <c r="A33" s="356"/>
      <c r="B33" s="4"/>
      <c r="C33" s="399"/>
      <c r="D33" s="94"/>
      <c r="E33" s="94"/>
      <c r="F33" s="94"/>
      <c r="G33" s="94"/>
      <c r="H33" s="94"/>
      <c r="I33" s="94"/>
      <c r="J33" s="94"/>
      <c r="K33" s="94"/>
      <c r="L33" s="94"/>
      <c r="O33" s="16"/>
    </row>
    <row r="34" spans="1:15" ht="12.75" customHeight="1">
      <c r="A34" s="356"/>
      <c r="B34" s="372"/>
      <c r="C34" s="400"/>
      <c r="D34" s="380"/>
      <c r="E34" s="380"/>
      <c r="F34" s="380"/>
      <c r="G34" s="380"/>
      <c r="H34" s="380"/>
      <c r="I34" s="380"/>
      <c r="J34" s="381"/>
      <c r="K34" s="381"/>
      <c r="L34" s="381"/>
      <c r="M34" s="381"/>
      <c r="N34" s="372"/>
      <c r="O34" s="16"/>
    </row>
    <row r="35" spans="1:15" ht="34.5" customHeight="1">
      <c r="A35" s="356"/>
      <c r="B35" s="372"/>
      <c r="C35" s="401"/>
      <c r="D35" s="700"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je przedstawić w polu "opisu".</v>
      </c>
      <c r="E35" s="512"/>
      <c r="F35" s="512"/>
      <c r="G35" s="512"/>
      <c r="H35" s="512"/>
      <c r="I35" s="512"/>
      <c r="J35" s="512"/>
      <c r="K35" s="512"/>
      <c r="L35" s="512"/>
      <c r="M35" s="512"/>
      <c r="N35" s="372"/>
      <c r="O35" s="16"/>
    </row>
    <row r="36" spans="1:15" ht="12.75" customHeight="1">
      <c r="A36" s="356"/>
      <c r="B36" s="372"/>
      <c r="C36" s="400"/>
      <c r="D36" s="380"/>
      <c r="E36" s="380"/>
      <c r="F36" s="380"/>
      <c r="G36" s="380"/>
      <c r="H36" s="380"/>
      <c r="I36" s="380"/>
      <c r="J36" s="381"/>
      <c r="K36" s="381"/>
      <c r="L36" s="381"/>
      <c r="M36" s="381"/>
      <c r="N36" s="372"/>
      <c r="O36" s="16"/>
    </row>
    <row r="37" spans="1:15" ht="4.5" customHeight="1">
      <c r="A37" s="356"/>
      <c r="B37" s="4"/>
      <c r="C37" s="399"/>
      <c r="D37" s="94"/>
      <c r="E37" s="94"/>
      <c r="F37" s="94"/>
      <c r="G37" s="94"/>
      <c r="H37" s="94"/>
      <c r="I37" s="94"/>
      <c r="J37" s="94"/>
      <c r="K37" s="94"/>
      <c r="L37" s="94"/>
      <c r="O37" s="16"/>
    </row>
    <row r="38" spans="1:13" ht="28.5" customHeight="1">
      <c r="A38" s="356"/>
      <c r="B38" s="4"/>
      <c r="C38" s="159" t="s">
        <v>256</v>
      </c>
      <c r="D38" s="792" t="str">
        <f>Translations!$B$1001</f>
        <v>Proszę podać krótki opis metody stosowanej do oszacowania zużycia paliwa na potrzeby systemu EU ETS w przypadku braku danych zgodnie z warunkami określonymi powyżej.</v>
      </c>
      <c r="E38" s="653"/>
      <c r="F38" s="653"/>
      <c r="G38" s="653"/>
      <c r="H38" s="653"/>
      <c r="I38" s="653"/>
      <c r="J38" s="653"/>
      <c r="K38" s="653"/>
      <c r="L38" s="653"/>
      <c r="M38" s="653"/>
    </row>
    <row r="39" spans="3:13" ht="52.5" customHeight="1">
      <c r="C39" s="160"/>
      <c r="D39" s="793"/>
      <c r="E39" s="794"/>
      <c r="F39" s="794"/>
      <c r="G39" s="794"/>
      <c r="H39" s="794"/>
      <c r="I39" s="794"/>
      <c r="J39" s="794"/>
      <c r="K39" s="794"/>
      <c r="L39" s="794"/>
      <c r="M39" s="795"/>
    </row>
    <row r="40" ht="12.75">
      <c r="C40" s="160"/>
    </row>
    <row r="41" spans="1:15" s="94" customFormat="1" ht="42" customHeight="1">
      <c r="A41" s="95"/>
      <c r="C41" s="159" t="s">
        <v>259</v>
      </c>
      <c r="D41" s="770" t="str">
        <f>Translations!$B$1002</f>
        <v>Jeżeli dane zastępcze na potrzeby systemu EU ETS nie mogą zostać określone na podstawie metody opisanej w pkt 11(a), wielkość emisji można oszacować na podstawie zużycia paliwa określonego z zastosowaniem narzędzia, o którym mowa w art. 54 ust. 2 rozporządzenia MRR. Proszę podać, jakie narzędzie zatwierdzone przez Komisję zastosowano w tym przypadku:</v>
      </c>
      <c r="E41" s="512"/>
      <c r="F41" s="512"/>
      <c r="G41" s="512"/>
      <c r="H41" s="512"/>
      <c r="I41" s="512"/>
      <c r="J41" s="512"/>
      <c r="K41" s="512"/>
      <c r="L41" s="512"/>
      <c r="M41" s="512"/>
      <c r="N41" s="258"/>
      <c r="O41" s="71"/>
    </row>
    <row r="42" spans="3:9" ht="12.75">
      <c r="C42" s="160"/>
      <c r="D42" s="780" t="s">
        <v>1416</v>
      </c>
      <c r="E42" s="781"/>
      <c r="F42" s="781"/>
      <c r="G42" s="781"/>
      <c r="H42" s="781"/>
      <c r="I42" s="782"/>
    </row>
    <row r="43" ht="12.75">
      <c r="C43" s="160"/>
    </row>
    <row r="44" spans="3:13" ht="27" customHeight="1">
      <c r="C44" s="402" t="s">
        <v>297</v>
      </c>
      <c r="D44" s="585" t="str">
        <f>Translations!$B$1031</f>
        <v>Jeżeli dotyczy, proszę podać o wszelkich dodatkowych źródłach danych, których operator zamierza użyć, aby uniknąć luk w danych:</v>
      </c>
      <c r="E44" s="585"/>
      <c r="F44" s="585"/>
      <c r="G44" s="585"/>
      <c r="H44" s="585"/>
      <c r="I44" s="585"/>
      <c r="J44" s="585"/>
      <c r="K44" s="585"/>
      <c r="L44" s="585"/>
      <c r="M44" s="585"/>
    </row>
    <row r="45" spans="3:13" ht="12.75">
      <c r="C45" s="401"/>
      <c r="D45" s="796"/>
      <c r="E45" s="797"/>
      <c r="F45" s="797"/>
      <c r="G45" s="797"/>
      <c r="H45" s="797"/>
      <c r="I45" s="797"/>
      <c r="J45" s="797"/>
      <c r="K45" s="797"/>
      <c r="L45" s="797"/>
      <c r="M45" s="798"/>
    </row>
    <row r="46" spans="3:13" ht="12.75">
      <c r="C46" s="401"/>
      <c r="D46" s="799"/>
      <c r="E46" s="800"/>
      <c r="F46" s="800"/>
      <c r="G46" s="800"/>
      <c r="H46" s="800"/>
      <c r="I46" s="800"/>
      <c r="J46" s="800"/>
      <c r="K46" s="800"/>
      <c r="L46" s="800"/>
      <c r="M46" s="801"/>
    </row>
    <row r="47" spans="3:13" ht="12.75">
      <c r="C47" s="401"/>
      <c r="D47" s="802"/>
      <c r="E47" s="803"/>
      <c r="F47" s="803"/>
      <c r="G47" s="803"/>
      <c r="H47" s="803"/>
      <c r="I47" s="803"/>
      <c r="J47" s="803"/>
      <c r="K47" s="803"/>
      <c r="L47" s="803"/>
      <c r="M47" s="804"/>
    </row>
    <row r="48" ht="12.75">
      <c r="C48" s="160"/>
    </row>
    <row r="49" spans="1:15" s="94" customFormat="1" ht="29.25" customHeight="1">
      <c r="A49" s="95"/>
      <c r="B49" s="16"/>
      <c r="C49" s="159" t="s">
        <v>261</v>
      </c>
      <c r="D49" s="792" t="str">
        <f>Translations!$B$321</f>
        <v>W stosownych przypadkach proszę przedstawić krótki opis metodyki postępowania z lukami w danych w odniesieniu do parametrów innych niż zużycie paliwa.</v>
      </c>
      <c r="E49" s="653"/>
      <c r="F49" s="653"/>
      <c r="G49" s="653"/>
      <c r="H49" s="653"/>
      <c r="I49" s="653"/>
      <c r="J49" s="653"/>
      <c r="K49" s="653"/>
      <c r="L49" s="653"/>
      <c r="M49" s="653"/>
      <c r="N49" s="258"/>
      <c r="O49" s="71"/>
    </row>
    <row r="50" spans="3:13" ht="52.5" customHeight="1">
      <c r="C50" s="160"/>
      <c r="D50" s="715"/>
      <c r="E50" s="789"/>
      <c r="F50" s="789"/>
      <c r="G50" s="789"/>
      <c r="H50" s="789"/>
      <c r="I50" s="789"/>
      <c r="J50" s="789"/>
      <c r="K50" s="789"/>
      <c r="L50" s="789"/>
      <c r="M50" s="790"/>
    </row>
    <row r="51" ht="12.75">
      <c r="C51" s="160"/>
    </row>
    <row r="52" spans="3:13" ht="26.25" customHeight="1">
      <c r="C52" s="402" t="s">
        <v>262</v>
      </c>
      <c r="D52" s="585" t="str">
        <f>Translations!$B$1007</f>
        <v>Proszę podać szczegóły dotyczące procedury stosowanej w celu zapewnienia, że luki w danych są ograniczone do wartości poniżej 5% lotów.</v>
      </c>
      <c r="E52" s="512"/>
      <c r="F52" s="512"/>
      <c r="G52" s="512"/>
      <c r="H52" s="512"/>
      <c r="I52" s="512"/>
      <c r="J52" s="512"/>
      <c r="K52" s="512"/>
      <c r="L52" s="512"/>
      <c r="M52" s="512"/>
    </row>
    <row r="53" spans="3:13" ht="43.5" customHeight="1">
      <c r="C53" s="160"/>
      <c r="D53" s="652" t="str">
        <f>Translations!$B$1008</f>
        <v>Zgodnie z art. 65 ust. 2 rozporządzenia MRR luki w danych w roku sprawozdawczym nie powinny przekraczać 5% zgłoszonych lotów. Jeżeli operator statku powietrznego zda sobie sprawę, że ma luki w danych i braki systemowe, które przekraczają ten próg, wówczas podejmuje on współpracę z właściwym organem w celu podjęcia działań zaradczych w celu rozwiązania tego problemu. Operator statku powietrznego zgłasza procent lotów, które miały luki w danych, oraz okoliczności i przyczyny luk w danych w rocznym raporcie na temat wielkości emisji.</v>
      </c>
      <c r="E53" s="653"/>
      <c r="F53" s="653"/>
      <c r="G53" s="653"/>
      <c r="H53" s="653"/>
      <c r="I53" s="653"/>
      <c r="J53" s="653"/>
      <c r="K53" s="653"/>
      <c r="L53" s="653"/>
      <c r="M53" s="653"/>
    </row>
    <row r="54" spans="3:13" ht="12.75">
      <c r="C54" s="160"/>
      <c r="D54" s="658" t="str">
        <f>Translations!$B$194</f>
        <v>Nazwa procedury</v>
      </c>
      <c r="E54" s="659"/>
      <c r="F54" s="720"/>
      <c r="G54" s="712"/>
      <c r="H54" s="712"/>
      <c r="I54" s="712"/>
      <c r="J54" s="712"/>
      <c r="K54" s="712"/>
      <c r="L54" s="712"/>
      <c r="M54" s="618"/>
    </row>
    <row r="55" spans="3:13" ht="12.75">
      <c r="C55" s="160"/>
      <c r="D55" s="658" t="str">
        <f>Translations!$B$195</f>
        <v>Odniesienie do procedury</v>
      </c>
      <c r="E55" s="659"/>
      <c r="F55" s="720"/>
      <c r="G55" s="712"/>
      <c r="H55" s="712"/>
      <c r="I55" s="712"/>
      <c r="J55" s="712"/>
      <c r="K55" s="712"/>
      <c r="L55" s="712"/>
      <c r="M55" s="618"/>
    </row>
    <row r="56" spans="3:13" ht="38.25" customHeight="1">
      <c r="C56" s="160"/>
      <c r="D56" s="658" t="str">
        <f>Translations!$B$197</f>
        <v>Krótki opis procedury</v>
      </c>
      <c r="E56" s="659"/>
      <c r="F56" s="720"/>
      <c r="G56" s="712"/>
      <c r="H56" s="712"/>
      <c r="I56" s="712"/>
      <c r="J56" s="712"/>
      <c r="K56" s="712"/>
      <c r="L56" s="712"/>
      <c r="M56" s="618"/>
    </row>
    <row r="57" spans="3:13" ht="30.75" customHeight="1">
      <c r="C57" s="160"/>
      <c r="D57" s="658" t="str">
        <f>Translations!$B$198</f>
        <v>Stanowisko lub departament odpowiedzialny za zarządzanie danymi</v>
      </c>
      <c r="E57" s="659"/>
      <c r="F57" s="720"/>
      <c r="G57" s="712"/>
      <c r="H57" s="712"/>
      <c r="I57" s="712"/>
      <c r="J57" s="712"/>
      <c r="K57" s="712"/>
      <c r="L57" s="712"/>
      <c r="M57" s="618"/>
    </row>
    <row r="58" spans="3:13" ht="12.75" customHeight="1">
      <c r="C58" s="160"/>
      <c r="D58" s="658" t="str">
        <f>Translations!$B$199</f>
        <v>Miejsce przechowywania danych</v>
      </c>
      <c r="E58" s="659"/>
      <c r="F58" s="720"/>
      <c r="G58" s="712"/>
      <c r="H58" s="712"/>
      <c r="I58" s="712"/>
      <c r="J58" s="712"/>
      <c r="K58" s="712"/>
      <c r="L58" s="712"/>
      <c r="M58" s="618"/>
    </row>
    <row r="59" spans="3:13" ht="25.5" customHeight="1">
      <c r="C59" s="160"/>
      <c r="D59" s="658" t="str">
        <f>Translations!$B$233</f>
        <v>Nazwa wykorzystywanego systemu (jeżeli dotyczy)</v>
      </c>
      <c r="E59" s="659"/>
      <c r="F59" s="720"/>
      <c r="G59" s="712"/>
      <c r="H59" s="712"/>
      <c r="I59" s="712"/>
      <c r="J59" s="712"/>
      <c r="K59" s="712"/>
      <c r="L59" s="712"/>
      <c r="M59" s="618"/>
    </row>
    <row r="61" spans="4:10" ht="12.75">
      <c r="D61" s="607" t="str">
        <f>Translations!$B$1000</f>
        <v>&lt;&lt;&lt; Proszę kliknąć tutaj, aby przejść do rozdziału 12 "Zarządzanie" &gt;&gt;&gt;</v>
      </c>
      <c r="E61" s="607"/>
      <c r="F61" s="607"/>
      <c r="G61" s="607"/>
      <c r="H61" s="607"/>
      <c r="I61" s="607"/>
      <c r="J61" s="607"/>
    </row>
  </sheetData>
  <sheetProtection sheet="1" objects="1" scenarios="1" formatCells="0" formatColumns="0" formatRows="0"/>
  <mergeCells count="49">
    <mergeCell ref="D17:M17"/>
    <mergeCell ref="D35:M35"/>
    <mergeCell ref="G22:H22"/>
    <mergeCell ref="D20:F20"/>
    <mergeCell ref="D21:F21"/>
    <mergeCell ref="D22:F22"/>
    <mergeCell ref="F55:M55"/>
    <mergeCell ref="F59:M59"/>
    <mergeCell ref="D54:E54"/>
    <mergeCell ref="F58:M58"/>
    <mergeCell ref="D55:E55"/>
    <mergeCell ref="D56:E56"/>
    <mergeCell ref="D61:J61"/>
    <mergeCell ref="G20:H20"/>
    <mergeCell ref="D59:E59"/>
    <mergeCell ref="F56:M56"/>
    <mergeCell ref="D58:E58"/>
    <mergeCell ref="F57:M57"/>
    <mergeCell ref="D57:E57"/>
    <mergeCell ref="D52:M52"/>
    <mergeCell ref="D53:M53"/>
    <mergeCell ref="F54:M54"/>
    <mergeCell ref="E12:M12"/>
    <mergeCell ref="D13:M13"/>
    <mergeCell ref="D44:M44"/>
    <mergeCell ref="D14:M14"/>
    <mergeCell ref="D15:I15"/>
    <mergeCell ref="G21:H21"/>
    <mergeCell ref="D32:M32"/>
    <mergeCell ref="D38:M38"/>
    <mergeCell ref="G19:H19"/>
    <mergeCell ref="D19:F19"/>
    <mergeCell ref="D49:M49"/>
    <mergeCell ref="D39:M39"/>
    <mergeCell ref="D45:M45"/>
    <mergeCell ref="D46:M46"/>
    <mergeCell ref="D47:M47"/>
    <mergeCell ref="D42:I42"/>
    <mergeCell ref="D41:M41"/>
    <mergeCell ref="D3:M3"/>
    <mergeCell ref="D7:M7"/>
    <mergeCell ref="E8:M8"/>
    <mergeCell ref="E9:M9"/>
    <mergeCell ref="D10:M10"/>
    <mergeCell ref="D50:M50"/>
    <mergeCell ref="D24:M24"/>
    <mergeCell ref="D26:M26"/>
    <mergeCell ref="E11:M11"/>
    <mergeCell ref="D28:J28"/>
  </mergeCells>
  <conditionalFormatting sqref="C35:D35 C34:M34 C36:M36">
    <cfRule type="expression" priority="27" dxfId="0" stopIfTrue="1">
      <formula>CONTR_CORSIAapplied=FALSE</formula>
    </cfRule>
  </conditionalFormatting>
  <conditionalFormatting sqref="B34:B36">
    <cfRule type="expression" priority="20" dxfId="0" stopIfTrue="1">
      <formula>CONTR_CORSIAapplied=FALSE</formula>
    </cfRule>
  </conditionalFormatting>
  <conditionalFormatting sqref="N34:N36">
    <cfRule type="expression" priority="12" dxfId="0" stopIfTrue="1">
      <formula>CONTR_CORSIAapplied=FALSE</formula>
    </cfRule>
  </conditionalFormatting>
  <conditionalFormatting sqref="C45:D47">
    <cfRule type="expression" priority="6" dxfId="0" stopIfTrue="1">
      <formula>CONTR_CORSIAapplied=FALSE</formula>
    </cfRule>
  </conditionalFormatting>
  <conditionalFormatting sqref="C44:D44">
    <cfRule type="expression" priority="4" dxfId="0" stopIfTrue="1">
      <formula>CONTR_CORSIAapplied=FALSE</formula>
    </cfRule>
  </conditionalFormatting>
  <conditionalFormatting sqref="D15:I15">
    <cfRule type="expression" priority="3" dxfId="17" stopIfTrue="1">
      <formula>CONTR_onlyCORSIA</formula>
    </cfRule>
  </conditionalFormatting>
  <conditionalFormatting sqref="D19:I22">
    <cfRule type="expression" priority="2" dxfId="17" stopIfTrue="1">
      <formula>CONTR_onlyCORSIA</formula>
    </cfRule>
  </conditionalFormatting>
  <conditionalFormatting sqref="D26:M26">
    <cfRule type="expression" priority="1" dxfId="17" stopIfTrue="1">
      <formula>CONTR_onlyCORSIA</formula>
    </cfRule>
  </conditionalFormatting>
  <dataValidations count="2">
    <dataValidation type="list" allowBlank="1" showInputMessage="1" showErrorMessage="1" sqref="D42:I42 D15:I15">
      <formula1>commissiontool</formula1>
    </dataValidation>
    <dataValidation type="list" allowBlank="1" showInputMessage="1" showErrorMessage="1" sqref="I20:I22">
      <formula1>YesNo</formula1>
    </dataValidation>
  </dataValidations>
  <hyperlinks>
    <hyperlink ref="D61:I61" location="Management!C10" display="&lt;&lt;&lt; Click here to proceed to section 11 &quot;Management Systems&quot; &gt;&gt;&gt;"/>
    <hyperlink ref="D28:I28" location="Management!C10" display="&lt;&lt;&lt; Click here to proceed to section 11 &quot;Management Systems&quot; &gt;&gt;&gt;"/>
    <hyperlink ref="D28:J28" location="JUMP_12_Management" display="&lt;&lt;&lt; Click here to proceed to section 12 &quot;Management&quot; &gt;&gt;&gt;"/>
    <hyperlink ref="D61:J61" location="JUMP_12_Management" display="&lt;&lt;&lt; Click here to proceed to section 12 &quot;Managem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67"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L171"/>
  <sheetViews>
    <sheetView showGridLines="0" view="pageBreakPreview" zoomScale="186" zoomScaleNormal="160" zoomScaleSheetLayoutView="186" zoomScalePageLayoutView="0" workbookViewId="0" topLeftCell="B1">
      <selection activeCell="B1" sqref="B1"/>
    </sheetView>
  </sheetViews>
  <sheetFormatPr defaultColWidth="9.140625" defaultRowHeight="12.75"/>
  <cols>
    <col min="1" max="1" width="3.140625" style="258" customWidth="1"/>
    <col min="2" max="2" width="4.00390625" style="210" customWidth="1"/>
    <col min="3" max="10" width="12.7109375" style="16" customWidth="1"/>
    <col min="11" max="11" width="4.00390625" style="16" customWidth="1"/>
    <col min="12" max="16384" width="9.140625" style="16" customWidth="1"/>
  </cols>
  <sheetData>
    <row r="2" spans="2:11" ht="25.5" customHeight="1">
      <c r="B2" s="841" t="str">
        <f>Translations!$B$322</f>
        <v>OPIS PROCEDUR ZARZĄDZANIA DANYMI I DZIAŁAŃ KONTROLNYCH</v>
      </c>
      <c r="C2" s="841"/>
      <c r="D2" s="841"/>
      <c r="E2" s="841"/>
      <c r="F2" s="841"/>
      <c r="G2" s="841"/>
      <c r="H2" s="841"/>
      <c r="I2" s="841"/>
      <c r="J2" s="841"/>
      <c r="K2" s="841"/>
    </row>
    <row r="4" spans="2:11" ht="15">
      <c r="B4" s="207">
        <v>12</v>
      </c>
      <c r="C4" s="208" t="str">
        <f>Translations!$B$15</f>
        <v>Zarządzanie</v>
      </c>
      <c r="D4" s="208"/>
      <c r="E4" s="208"/>
      <c r="F4" s="208"/>
      <c r="G4" s="208"/>
      <c r="H4" s="208"/>
      <c r="I4" s="208"/>
      <c r="J4" s="208"/>
      <c r="K4" s="208"/>
    </row>
    <row r="5" spans="2:11" ht="4.5" customHeight="1">
      <c r="B5" s="209"/>
      <c r="C5" s="94"/>
      <c r="D5" s="94"/>
      <c r="E5" s="94"/>
      <c r="F5" s="94"/>
      <c r="G5" s="94"/>
      <c r="H5" s="94"/>
      <c r="I5" s="94"/>
      <c r="J5" s="94"/>
      <c r="K5" s="94"/>
    </row>
    <row r="6" spans="2:11" ht="12.75" customHeight="1">
      <c r="B6" s="372"/>
      <c r="C6" s="380"/>
      <c r="D6" s="380"/>
      <c r="E6" s="380"/>
      <c r="F6" s="380"/>
      <c r="G6" s="380"/>
      <c r="H6" s="380"/>
      <c r="I6" s="381"/>
      <c r="J6" s="381"/>
      <c r="K6" s="365"/>
    </row>
    <row r="7" spans="2:11" ht="33" customHeight="1">
      <c r="B7" s="372"/>
      <c r="C7" s="700" t="str">
        <f>Translations!$B$917</f>
        <v>Proszę zauważyć, że - o ile nie wspomina się o szczególnych wymaganiach - poniższe procedury mają zastosowanie do obu wymogów monitorowania, tzn. w ramach systemu EU ETS oraz mechanizmu CORSIA. Jeżeli występują różnice pomiędzy procedurami wykorzystywanymi w obu mechanizmach, proszę je przedstawić w polu "opisu".</v>
      </c>
      <c r="D7" s="512"/>
      <c r="E7" s="512"/>
      <c r="F7" s="512"/>
      <c r="G7" s="512"/>
      <c r="H7" s="512"/>
      <c r="I7" s="512"/>
      <c r="J7" s="512"/>
      <c r="K7" s="365"/>
    </row>
    <row r="8" spans="2:11" ht="12.75" customHeight="1">
      <c r="B8" s="372"/>
      <c r="C8" s="380"/>
      <c r="D8" s="380"/>
      <c r="E8" s="380"/>
      <c r="F8" s="380"/>
      <c r="G8" s="380"/>
      <c r="H8" s="380"/>
      <c r="I8" s="381"/>
      <c r="J8" s="381"/>
      <c r="K8" s="365"/>
    </row>
    <row r="9" spans="2:11" ht="4.5" customHeight="1">
      <c r="B9" s="209"/>
      <c r="C9" s="94"/>
      <c r="D9" s="94"/>
      <c r="E9" s="94"/>
      <c r="F9" s="94"/>
      <c r="G9" s="94"/>
      <c r="H9" s="94"/>
      <c r="I9" s="94"/>
      <c r="J9" s="94"/>
      <c r="K9" s="94"/>
    </row>
    <row r="10" spans="2:11" ht="13.5" customHeight="1">
      <c r="B10" s="47" t="s">
        <v>256</v>
      </c>
      <c r="C10" s="513" t="str">
        <f>Translations!$B$323</f>
        <v>Proszę określić obowiązki w zakresie monitorowania i raportowania (art. 61 rozporządzenia MRR)</v>
      </c>
      <c r="D10" s="513"/>
      <c r="E10" s="513"/>
      <c r="F10" s="513"/>
      <c r="G10" s="513"/>
      <c r="H10" s="513"/>
      <c r="I10" s="513"/>
      <c r="J10" s="513"/>
      <c r="K10" s="513"/>
    </row>
    <row r="11" spans="2:11" ht="25.5" customHeight="1">
      <c r="B11" s="39"/>
      <c r="C11" s="574" t="str">
        <f>Translations!$B$324</f>
        <v>Proszę określić właściwe stanowiska i przedstawić zwięźle ich rolę w zakresie monitorowania i raportowania. Poniżej należy wymienić wyłącznie osoby, które mają najszerszy zakres odpowiedzialności oraz osoby pełniące inne ważne funkcje (tj. nie należy wymieniać osób pełniących obowiązki tymczasowo).</v>
      </c>
      <c r="D11" s="574"/>
      <c r="E11" s="574"/>
      <c r="F11" s="574"/>
      <c r="G11" s="574"/>
      <c r="H11" s="574"/>
      <c r="I11" s="574"/>
      <c r="J11" s="574"/>
      <c r="K11" s="574"/>
    </row>
    <row r="12" spans="2:11" ht="12.75">
      <c r="B12" s="39"/>
      <c r="C12" s="639" t="str">
        <f>Translations!$B$325</f>
        <v>Można je przedstawić za pomocą diagramu drzewka lub schematu organizacyjnego dołączonego do składanych dokumentów.</v>
      </c>
      <c r="D12" s="639"/>
      <c r="E12" s="639"/>
      <c r="F12" s="639"/>
      <c r="G12" s="639"/>
      <c r="H12" s="639"/>
      <c r="I12" s="639"/>
      <c r="J12" s="639"/>
      <c r="K12" s="639"/>
    </row>
    <row r="13" spans="3:11" ht="12.75" customHeight="1">
      <c r="C13" s="849" t="str">
        <f>Translations!$B$326</f>
        <v>Nazwa stanowiska</v>
      </c>
      <c r="D13" s="850"/>
      <c r="E13" s="851" t="str">
        <f>Translations!$B$327</f>
        <v>Zakres obowiązków</v>
      </c>
      <c r="F13" s="852"/>
      <c r="G13" s="852"/>
      <c r="H13" s="852"/>
      <c r="I13" s="852"/>
      <c r="J13" s="852"/>
      <c r="K13" s="850"/>
    </row>
    <row r="14" spans="3:11" ht="12.75">
      <c r="C14" s="720"/>
      <c r="D14" s="618"/>
      <c r="E14" s="721"/>
      <c r="F14" s="712"/>
      <c r="G14" s="712"/>
      <c r="H14" s="712"/>
      <c r="I14" s="712"/>
      <c r="J14" s="712"/>
      <c r="K14" s="618"/>
    </row>
    <row r="15" spans="3:11" ht="12.75">
      <c r="C15" s="720"/>
      <c r="D15" s="618"/>
      <c r="E15" s="721"/>
      <c r="F15" s="712"/>
      <c r="G15" s="712"/>
      <c r="H15" s="712"/>
      <c r="I15" s="712"/>
      <c r="J15" s="712"/>
      <c r="K15" s="618"/>
    </row>
    <row r="16" spans="3:11" ht="12.75">
      <c r="C16" s="720"/>
      <c r="D16" s="618"/>
      <c r="E16" s="721"/>
      <c r="F16" s="712"/>
      <c r="G16" s="712"/>
      <c r="H16" s="712"/>
      <c r="I16" s="712"/>
      <c r="J16" s="712"/>
      <c r="K16" s="618"/>
    </row>
    <row r="17" spans="3:11" ht="12.75">
      <c r="C17" s="720"/>
      <c r="D17" s="618"/>
      <c r="E17" s="721"/>
      <c r="F17" s="712"/>
      <c r="G17" s="712"/>
      <c r="H17" s="712"/>
      <c r="I17" s="712"/>
      <c r="J17" s="712"/>
      <c r="K17" s="618"/>
    </row>
    <row r="18" spans="3:11" ht="12.75">
      <c r="C18" s="720"/>
      <c r="D18" s="618"/>
      <c r="E18" s="721"/>
      <c r="F18" s="712"/>
      <c r="G18" s="712"/>
      <c r="H18" s="712"/>
      <c r="I18" s="712"/>
      <c r="J18" s="712"/>
      <c r="K18" s="618"/>
    </row>
    <row r="19" spans="2:11" ht="12.75">
      <c r="B19" s="209"/>
      <c r="C19" s="94"/>
      <c r="D19" s="94"/>
      <c r="E19" s="94"/>
      <c r="F19" s="94"/>
      <c r="G19" s="94"/>
      <c r="H19" s="94"/>
      <c r="I19" s="94"/>
      <c r="J19" s="94"/>
      <c r="K19" s="94"/>
    </row>
    <row r="20" spans="2:11" ht="29.25" customHeight="1">
      <c r="B20" s="88" t="s">
        <v>259</v>
      </c>
      <c r="C20" s="585" t="str">
        <f>Translations!$B$328</f>
        <v>Proszę podać szczegółowe informacje dotyczące procedury przydziału obowiązków oraz kompetencji personelu odpowiedzialnego za monitorowanie i raportowanie zgodnie z art. 58 ust. 3 lit. c) rozporządzenia MRR.</v>
      </c>
      <c r="D20" s="606"/>
      <c r="E20" s="606"/>
      <c r="F20" s="606"/>
      <c r="G20" s="606"/>
      <c r="H20" s="606"/>
      <c r="I20" s="606"/>
      <c r="J20" s="606"/>
      <c r="K20" s="606"/>
    </row>
    <row r="21" spans="2:11" ht="36" customHeight="1">
      <c r="B21" s="88"/>
      <c r="C21" s="605" t="str">
        <f>Translations!$B$329</f>
        <v>Procedura powinna określać, w jaki sposób przydziela się obowiązki w zakresie monitorowania i raportowania dla stanowisk określonych powyżej, w jaki sposób prowadzi się szkolenia i przeglądy oraz w jaki sposób obowiązki są rozdzielane tak, aby wszystkie stosowne dane były potwierdzane przez osobę niezajmującą się ich rejestrowaniem i zbieraniem.</v>
      </c>
      <c r="D21" s="605"/>
      <c r="E21" s="605"/>
      <c r="F21" s="605"/>
      <c r="G21" s="605"/>
      <c r="H21" s="605"/>
      <c r="I21" s="605"/>
      <c r="J21" s="605"/>
      <c r="K21" s="605"/>
    </row>
    <row r="22" spans="2:11" ht="12.75">
      <c r="B22" s="138"/>
      <c r="C22" s="658" t="str">
        <f>Translations!$B$194</f>
        <v>Nazwa procedury</v>
      </c>
      <c r="D22" s="659"/>
      <c r="E22" s="720"/>
      <c r="F22" s="721"/>
      <c r="G22" s="721"/>
      <c r="H22" s="721"/>
      <c r="I22" s="721"/>
      <c r="J22" s="721"/>
      <c r="K22" s="727"/>
    </row>
    <row r="23" spans="2:11" ht="12.75">
      <c r="B23" s="138"/>
      <c r="C23" s="658" t="str">
        <f>Translations!$B$195</f>
        <v>Odniesienie do procedury</v>
      </c>
      <c r="D23" s="659"/>
      <c r="E23" s="720"/>
      <c r="F23" s="721"/>
      <c r="G23" s="721"/>
      <c r="H23" s="721"/>
      <c r="I23" s="721"/>
      <c r="J23" s="721"/>
      <c r="K23" s="727"/>
    </row>
    <row r="24" spans="2:11" ht="54" customHeight="1">
      <c r="B24" s="138"/>
      <c r="C24" s="658" t="str">
        <f>Translations!$B$197</f>
        <v>Krótki opis procedury</v>
      </c>
      <c r="D24" s="659"/>
      <c r="E24" s="720"/>
      <c r="F24" s="721"/>
      <c r="G24" s="721"/>
      <c r="H24" s="721"/>
      <c r="I24" s="721"/>
      <c r="J24" s="721"/>
      <c r="K24" s="727"/>
    </row>
    <row r="25" spans="2:11" ht="38.25" customHeight="1">
      <c r="B25" s="138"/>
      <c r="C25" s="658" t="str">
        <f>Translations!$B$198</f>
        <v>Stanowisko lub departament odpowiedzialny za zarządzanie danymi</v>
      </c>
      <c r="D25" s="659"/>
      <c r="E25" s="720"/>
      <c r="F25" s="721"/>
      <c r="G25" s="721"/>
      <c r="H25" s="721"/>
      <c r="I25" s="721"/>
      <c r="J25" s="721"/>
      <c r="K25" s="727"/>
    </row>
    <row r="26" spans="2:11" ht="24.75" customHeight="1">
      <c r="B26" s="138"/>
      <c r="C26" s="658" t="str">
        <f>Translations!$B$199</f>
        <v>Miejsce przechowywania danych</v>
      </c>
      <c r="D26" s="659"/>
      <c r="E26" s="720"/>
      <c r="F26" s="721"/>
      <c r="G26" s="721"/>
      <c r="H26" s="721"/>
      <c r="I26" s="721"/>
      <c r="J26" s="721"/>
      <c r="K26" s="727"/>
    </row>
    <row r="27" spans="2:11" ht="28.5" customHeight="1">
      <c r="B27" s="138"/>
      <c r="C27" s="658" t="str">
        <f>Translations!$B$233</f>
        <v>Nazwa wykorzystywanego systemu (jeżeli dotyczy)</v>
      </c>
      <c r="D27" s="659"/>
      <c r="E27" s="821"/>
      <c r="F27" s="822"/>
      <c r="G27" s="822"/>
      <c r="H27" s="822"/>
      <c r="I27" s="822"/>
      <c r="J27" s="822"/>
      <c r="K27" s="823"/>
    </row>
    <row r="28" spans="2:6" ht="12.75">
      <c r="B28" s="209"/>
      <c r="C28" s="203"/>
      <c r="D28" s="203"/>
      <c r="E28" s="203"/>
      <c r="F28" s="203"/>
    </row>
    <row r="29" spans="2:11" ht="27" customHeight="1">
      <c r="B29" s="88" t="s">
        <v>297</v>
      </c>
      <c r="C29" s="606" t="str">
        <f>Translations!$B$330</f>
        <v>Proszę podać szczegółowe informacje dotyczące procedury regularnej oceny adekwatności planu monitorowania, obejmujące przede wszystkim wszelkie ewentualne środki udoskonalenia metodyki monitorowania.</v>
      </c>
      <c r="D29" s="606"/>
      <c r="E29" s="606"/>
      <c r="F29" s="606"/>
      <c r="G29" s="606"/>
      <c r="H29" s="606"/>
      <c r="I29" s="606"/>
      <c r="J29" s="606"/>
      <c r="K29" s="606"/>
    </row>
    <row r="30" spans="2:11" ht="48" customHeight="1">
      <c r="B30" s="88"/>
      <c r="C30" s="605" t="str">
        <f>Translations!$B$331</f>
        <v>Procedura musi określać proces regularnych kontroli w celu zagwarantowania, że plan monitorowania odzwierciedla charakter działania oraz zapewnia zgodność z rozporządzeniem MRR. Należy pokrótce opisać, z jaką regularnością dokonuje się oceny planu, w zależności od rodzaju działania, oraz w jaki sposób zmiany określone w przeglądach wewnętrznych i wizytach kontrolnych są przekazywane właściwemu organowi.</v>
      </c>
      <c r="D30" s="605"/>
      <c r="E30" s="605"/>
      <c r="F30" s="605"/>
      <c r="G30" s="605"/>
      <c r="H30" s="605"/>
      <c r="I30" s="605"/>
      <c r="J30" s="605"/>
      <c r="K30" s="605"/>
    </row>
    <row r="31" spans="2:11" ht="12.75">
      <c r="B31" s="138"/>
      <c r="C31" s="658" t="str">
        <f>Translations!$B$194</f>
        <v>Nazwa procedury</v>
      </c>
      <c r="D31" s="659"/>
      <c r="E31" s="720"/>
      <c r="F31" s="721"/>
      <c r="G31" s="721"/>
      <c r="H31" s="721"/>
      <c r="I31" s="721"/>
      <c r="J31" s="721"/>
      <c r="K31" s="727"/>
    </row>
    <row r="32" spans="2:11" ht="12.75">
      <c r="B32" s="138"/>
      <c r="C32" s="658" t="str">
        <f>Translations!$B$195</f>
        <v>Odniesienie do procedury</v>
      </c>
      <c r="D32" s="659"/>
      <c r="E32" s="720"/>
      <c r="F32" s="721"/>
      <c r="G32" s="721"/>
      <c r="H32" s="721"/>
      <c r="I32" s="721"/>
      <c r="J32" s="721"/>
      <c r="K32" s="727"/>
    </row>
    <row r="33" spans="2:11" ht="54" customHeight="1">
      <c r="B33" s="138"/>
      <c r="C33" s="658" t="str">
        <f>Translations!$B$197</f>
        <v>Krótki opis procedury</v>
      </c>
      <c r="D33" s="659"/>
      <c r="E33" s="720"/>
      <c r="F33" s="721"/>
      <c r="G33" s="721"/>
      <c r="H33" s="721"/>
      <c r="I33" s="721"/>
      <c r="J33" s="721"/>
      <c r="K33" s="727"/>
    </row>
    <row r="34" spans="2:11" ht="38.25" customHeight="1">
      <c r="B34" s="138"/>
      <c r="C34" s="658" t="str">
        <f>Translations!$B$198</f>
        <v>Stanowisko lub departament odpowiedzialny za zarządzanie danymi</v>
      </c>
      <c r="D34" s="659"/>
      <c r="E34" s="720"/>
      <c r="F34" s="721"/>
      <c r="G34" s="721"/>
      <c r="H34" s="721"/>
      <c r="I34" s="721"/>
      <c r="J34" s="721"/>
      <c r="K34" s="727"/>
    </row>
    <row r="35" spans="2:11" ht="25.5" customHeight="1">
      <c r="B35" s="138"/>
      <c r="C35" s="658" t="str">
        <f>Translations!$B$199</f>
        <v>Miejsce przechowywania danych</v>
      </c>
      <c r="D35" s="659"/>
      <c r="E35" s="720"/>
      <c r="F35" s="721"/>
      <c r="G35" s="721"/>
      <c r="H35" s="721"/>
      <c r="I35" s="721"/>
      <c r="J35" s="721"/>
      <c r="K35" s="727"/>
    </row>
    <row r="36" spans="2:11" ht="29.25" customHeight="1">
      <c r="B36" s="138"/>
      <c r="C36" s="658" t="str">
        <f>Translations!$B$233</f>
        <v>Nazwa wykorzystywanego systemu (jeżeli dotyczy)</v>
      </c>
      <c r="D36" s="659"/>
      <c r="E36" s="821"/>
      <c r="F36" s="822"/>
      <c r="G36" s="822"/>
      <c r="H36" s="822"/>
      <c r="I36" s="822"/>
      <c r="J36" s="822"/>
      <c r="K36" s="823"/>
    </row>
    <row r="37" spans="2:6" ht="12.75">
      <c r="B37" s="209"/>
      <c r="C37" s="203"/>
      <c r="D37" s="203"/>
      <c r="E37" s="203"/>
      <c r="F37" s="203"/>
    </row>
    <row r="38" spans="2:11" ht="15">
      <c r="B38" s="207">
        <v>13</v>
      </c>
      <c r="C38" s="208" t="str">
        <f>Translations!$B$16</f>
        <v>Działania w zakresie przepływu danych</v>
      </c>
      <c r="D38" s="208"/>
      <c r="E38" s="208"/>
      <c r="F38" s="208"/>
      <c r="G38" s="208"/>
      <c r="H38" s="208"/>
      <c r="I38" s="208"/>
      <c r="J38" s="208"/>
      <c r="K38" s="208"/>
    </row>
    <row r="39" spans="2:11" ht="12.75" customHeight="1">
      <c r="B39" s="209"/>
      <c r="C39" s="94"/>
      <c r="D39" s="94"/>
      <c r="E39" s="94"/>
      <c r="F39" s="94"/>
      <c r="G39" s="94"/>
      <c r="H39" s="94"/>
      <c r="I39" s="94"/>
      <c r="J39" s="94"/>
      <c r="K39" s="94"/>
    </row>
    <row r="40" spans="2:11" ht="41.25" customHeight="1">
      <c r="B40" s="88" t="s">
        <v>256</v>
      </c>
      <c r="C40" s="606" t="str">
        <f>Translations!$B$332</f>
        <v>Proszę podać szczegółowe informacje o procedurach dotyczących działań w zakresie przepływu danych, gwarantujących, że dane przekazywane w ramach systemu EU ETS nie zawierają nieprawidłowości i są zgodne z zatwierdzonym planem i rozporządzeniem.</v>
      </c>
      <c r="D40" s="606"/>
      <c r="E40" s="606"/>
      <c r="F40" s="606"/>
      <c r="G40" s="606"/>
      <c r="H40" s="606"/>
      <c r="I40" s="606"/>
      <c r="J40" s="606"/>
      <c r="K40" s="606"/>
    </row>
    <row r="41" spans="1:11" s="48" customFormat="1" ht="47.25" customHeight="1">
      <c r="A41" s="258"/>
      <c r="B41" s="43"/>
      <c r="C41" s="812" t="str">
        <f>Translations!$B$333</f>
        <v>Jeżeli stosuje się kilka procedur, należy podać szczegółowe informacje dotyczące głównej procedury obejmującej najważniejsze etapy działań w zakresie przepływu danych wraz z wykresem wskazującym, w jaki sposób procedury zarządzania danymi są powiązane (poniżej proszę podać odniesienie do wykresu i załączyć go do planu monitorowania). Można też podać szczegółowe informacje dotyczące procedur na oddzielnym arkuszu.</v>
      </c>
      <c r="D41" s="576"/>
      <c r="E41" s="576"/>
      <c r="F41" s="576"/>
      <c r="G41" s="576"/>
      <c r="H41" s="576"/>
      <c r="I41" s="576"/>
      <c r="J41" s="576"/>
      <c r="K41" s="576"/>
    </row>
    <row r="42" spans="1:11" s="48" customFormat="1" ht="57" customHeight="1">
      <c r="A42" s="258"/>
      <c r="B42" s="43"/>
      <c r="C42" s="812" t="str">
        <f>Translations!$B$334</f>
        <v>W pkt „Opis stosownych etapów procesu...” proszę określić każdy etap przepływu danych od danych podstawowych po roczne emisje, określając kolejność i interakcję między działaniami w zakresie przepływu danych; proszę załączyć wzory i dane stosowane do obliczenia emisji z danych podstawowych. Proszę podać szczegółowe informacje dotyczące wszelkich systemów elektronicznego przetwarzania i przechowywania danych oraz innych sposobów wprowadzania danych (w tym ręcznego) oraz określić, w jaki sposób zapisuje się wyjściowe dane.</v>
      </c>
      <c r="D42" s="576"/>
      <c r="E42" s="576"/>
      <c r="F42" s="576"/>
      <c r="G42" s="576"/>
      <c r="H42" s="576"/>
      <c r="I42" s="576"/>
      <c r="J42" s="576"/>
      <c r="K42" s="576"/>
    </row>
    <row r="43" spans="1:11" s="48" customFormat="1" ht="4.5" customHeight="1">
      <c r="A43" s="258"/>
      <c r="B43" s="43"/>
      <c r="C43" s="197"/>
      <c r="D43" s="256"/>
      <c r="E43" s="257"/>
      <c r="F43" s="257"/>
      <c r="G43" s="257"/>
      <c r="H43" s="257"/>
      <c r="I43" s="257"/>
      <c r="J43" s="257"/>
      <c r="K43" s="257"/>
    </row>
    <row r="44" spans="1:11" s="48" customFormat="1" ht="12.75" customHeight="1">
      <c r="A44" s="258"/>
      <c r="B44" s="43"/>
      <c r="C44" s="833" t="str">
        <f>Translations!$B$194</f>
        <v>Nazwa procedury</v>
      </c>
      <c r="D44" s="834"/>
      <c r="E44" s="720"/>
      <c r="F44" s="721"/>
      <c r="G44" s="721"/>
      <c r="H44" s="721"/>
      <c r="I44" s="721"/>
      <c r="J44" s="721"/>
      <c r="K44" s="727"/>
    </row>
    <row r="45" spans="1:11" s="48" customFormat="1" ht="12.75" customHeight="1">
      <c r="A45" s="258"/>
      <c r="B45" s="43"/>
      <c r="C45" s="833" t="str">
        <f>Translations!$B$195</f>
        <v>Odniesienie do procedury</v>
      </c>
      <c r="D45" s="834"/>
      <c r="E45" s="720"/>
      <c r="F45" s="721"/>
      <c r="G45" s="721"/>
      <c r="H45" s="721"/>
      <c r="I45" s="721"/>
      <c r="J45" s="721"/>
      <c r="K45" s="727"/>
    </row>
    <row r="46" spans="1:11" s="48" customFormat="1" ht="25.5" customHeight="1">
      <c r="A46" s="258"/>
      <c r="B46" s="43"/>
      <c r="C46" s="833" t="str">
        <f>Translations!$B$335</f>
        <v>Odniesienie do schematu (w stosownych przypadkach)</v>
      </c>
      <c r="D46" s="834"/>
      <c r="E46" s="720"/>
      <c r="F46" s="721"/>
      <c r="G46" s="721"/>
      <c r="H46" s="721"/>
      <c r="I46" s="721"/>
      <c r="J46" s="721"/>
      <c r="K46" s="727"/>
    </row>
    <row r="47" spans="1:11" s="48" customFormat="1" ht="25.5" customHeight="1">
      <c r="A47" s="258"/>
      <c r="B47" s="43"/>
      <c r="C47" s="827" t="str">
        <f>Translations!$B$197</f>
        <v>Krótki opis procedury</v>
      </c>
      <c r="D47" s="836"/>
      <c r="E47" s="813"/>
      <c r="F47" s="814"/>
      <c r="G47" s="814"/>
      <c r="H47" s="814"/>
      <c r="I47" s="814"/>
      <c r="J47" s="814"/>
      <c r="K47" s="815"/>
    </row>
    <row r="48" spans="1:11" s="48" customFormat="1" ht="25.5" customHeight="1">
      <c r="A48" s="258"/>
      <c r="B48" s="43"/>
      <c r="C48" s="837"/>
      <c r="D48" s="838"/>
      <c r="E48" s="816"/>
      <c r="F48" s="817"/>
      <c r="G48" s="817"/>
      <c r="H48" s="817"/>
      <c r="I48" s="817"/>
      <c r="J48" s="817"/>
      <c r="K48" s="818"/>
    </row>
    <row r="49" spans="1:11" s="48" customFormat="1" ht="25.5" customHeight="1">
      <c r="A49" s="258"/>
      <c r="B49" s="43"/>
      <c r="C49" s="839"/>
      <c r="D49" s="840"/>
      <c r="E49" s="824"/>
      <c r="F49" s="825"/>
      <c r="G49" s="825"/>
      <c r="H49" s="825"/>
      <c r="I49" s="825"/>
      <c r="J49" s="825"/>
      <c r="K49" s="826"/>
    </row>
    <row r="50" spans="1:11" s="48" customFormat="1" ht="38.25" customHeight="1">
      <c r="A50" s="258"/>
      <c r="B50" s="43"/>
      <c r="C50" s="833" t="str">
        <f>Translations!$B$336</f>
        <v>Stanowisko lub departament odpowiedzialny za procedurę i wytworzone dane</v>
      </c>
      <c r="D50" s="834"/>
      <c r="E50" s="720"/>
      <c r="F50" s="721"/>
      <c r="G50" s="721"/>
      <c r="H50" s="721"/>
      <c r="I50" s="721"/>
      <c r="J50" s="721"/>
      <c r="K50" s="727"/>
    </row>
    <row r="51" spans="1:11" s="48" customFormat="1" ht="25.5" customHeight="1">
      <c r="A51" s="258"/>
      <c r="B51" s="43"/>
      <c r="C51" s="833" t="str">
        <f>Translations!$B$199</f>
        <v>Miejsce przechowywania danych</v>
      </c>
      <c r="D51" s="834"/>
      <c r="E51" s="720"/>
      <c r="F51" s="721"/>
      <c r="G51" s="721"/>
      <c r="H51" s="721"/>
      <c r="I51" s="721"/>
      <c r="J51" s="721"/>
      <c r="K51" s="727"/>
    </row>
    <row r="52" spans="1:11" s="48" customFormat="1" ht="38.25" customHeight="1">
      <c r="A52" s="258"/>
      <c r="B52" s="43"/>
      <c r="C52" s="833" t="str">
        <f>Translations!$B$337</f>
        <v>Nazwa stosowanego systemu informatycznego (w stosownych przypadkach)</v>
      </c>
      <c r="D52" s="834"/>
      <c r="E52" s="720"/>
      <c r="F52" s="721"/>
      <c r="G52" s="721"/>
      <c r="H52" s="721"/>
      <c r="I52" s="721"/>
      <c r="J52" s="721"/>
      <c r="K52" s="727"/>
    </row>
    <row r="53" spans="1:11" s="48" customFormat="1" ht="38.25" customHeight="1">
      <c r="A53" s="258"/>
      <c r="B53" s="43"/>
      <c r="C53" s="833" t="str">
        <f>Translations!$B$338</f>
        <v>Wykaz stosowanych norm EN lub innych (w stosownych przypadkach)</v>
      </c>
      <c r="D53" s="834"/>
      <c r="E53" s="720"/>
      <c r="F53" s="721"/>
      <c r="G53" s="721"/>
      <c r="H53" s="721"/>
      <c r="I53" s="721"/>
      <c r="J53" s="721"/>
      <c r="K53" s="727"/>
    </row>
    <row r="54" spans="1:11" s="48" customFormat="1" ht="25.5" customHeight="1">
      <c r="A54" s="258"/>
      <c r="B54" s="43"/>
      <c r="C54" s="833" t="str">
        <f>Translations!$B$339</f>
        <v>Wykaz podstawowych źródeł danych</v>
      </c>
      <c r="D54" s="835"/>
      <c r="E54" s="720"/>
      <c r="F54" s="721"/>
      <c r="G54" s="721"/>
      <c r="H54" s="721"/>
      <c r="I54" s="721"/>
      <c r="J54" s="721"/>
      <c r="K54" s="727"/>
    </row>
    <row r="55" spans="1:11" s="48" customFormat="1" ht="25.5" customHeight="1">
      <c r="A55" s="258"/>
      <c r="B55" s="43"/>
      <c r="C55" s="827" t="str">
        <f>Translations!$B$340</f>
        <v>Opis stosownych etapów dla każdego działania w zakresie przepływu danych</v>
      </c>
      <c r="D55" s="828"/>
      <c r="E55" s="813"/>
      <c r="F55" s="814"/>
      <c r="G55" s="814"/>
      <c r="H55" s="814"/>
      <c r="I55" s="814"/>
      <c r="J55" s="814"/>
      <c r="K55" s="815"/>
    </row>
    <row r="56" spans="1:11" s="48" customFormat="1" ht="25.5" customHeight="1">
      <c r="A56" s="258"/>
      <c r="B56" s="43"/>
      <c r="C56" s="829"/>
      <c r="D56" s="830"/>
      <c r="E56" s="816"/>
      <c r="F56" s="817"/>
      <c r="G56" s="817"/>
      <c r="H56" s="817"/>
      <c r="I56" s="817"/>
      <c r="J56" s="817"/>
      <c r="K56" s="818"/>
    </row>
    <row r="57" spans="1:11" s="48" customFormat="1" ht="25.5" customHeight="1">
      <c r="A57" s="258"/>
      <c r="B57" s="43"/>
      <c r="C57" s="829"/>
      <c r="D57" s="830"/>
      <c r="E57" s="816"/>
      <c r="F57" s="817"/>
      <c r="G57" s="817"/>
      <c r="H57" s="817"/>
      <c r="I57" s="817"/>
      <c r="J57" s="817"/>
      <c r="K57" s="818"/>
    </row>
    <row r="58" spans="1:11" s="48" customFormat="1" ht="25.5" customHeight="1">
      <c r="A58" s="258"/>
      <c r="B58" s="43"/>
      <c r="C58" s="831"/>
      <c r="D58" s="832"/>
      <c r="E58" s="824"/>
      <c r="F58" s="825"/>
      <c r="G58" s="825"/>
      <c r="H58" s="825"/>
      <c r="I58" s="825"/>
      <c r="J58" s="825"/>
      <c r="K58" s="826"/>
    </row>
    <row r="59" spans="2:11" ht="12.75">
      <c r="B59" s="138"/>
      <c r="C59" s="211"/>
      <c r="D59" s="211"/>
      <c r="E59" s="211"/>
      <c r="F59" s="206"/>
      <c r="G59" s="206"/>
      <c r="H59" s="206"/>
      <c r="I59" s="206"/>
      <c r="J59" s="206"/>
      <c r="K59" s="206"/>
    </row>
    <row r="60" spans="2:11" ht="42.75" customHeight="1">
      <c r="B60" s="196" t="s">
        <v>259</v>
      </c>
      <c r="C60" s="660" t="str">
        <f>Translations!$B$341</f>
        <v>Proszę dołączyć dokument przedstawiający przepływ danych wykorzystywanych do obliczania wielkości emisji, z uwzględnieniem osób odpowiedzialnych za pozyskiwanie i przechowywanie każdego rodzaju danych. W razie potrzeby proszę odnieść się do dodatkowych informacji przedłożonych z wypełnionym planem.</v>
      </c>
      <c r="D60" s="660"/>
      <c r="E60" s="660"/>
      <c r="F60" s="660"/>
      <c r="G60" s="660"/>
      <c r="H60" s="660"/>
      <c r="I60" s="660"/>
      <c r="J60" s="660"/>
      <c r="K60" s="660"/>
    </row>
    <row r="61" spans="2:11" ht="12.75">
      <c r="B61" s="209"/>
      <c r="C61" s="639" t="str">
        <f>Translations!$B$283</f>
        <v>Proszę wprowadzić w poniższym polu odniesienie do pliku/dokumentu dołączonego do planu monitorowania.</v>
      </c>
      <c r="D61" s="639"/>
      <c r="E61" s="639"/>
      <c r="F61" s="639"/>
      <c r="G61" s="639"/>
      <c r="H61" s="639"/>
      <c r="I61" s="639"/>
      <c r="J61" s="639"/>
      <c r="K61" s="639"/>
    </row>
    <row r="62" spans="2:7" ht="12.75">
      <c r="B62" s="209"/>
      <c r="C62" s="720"/>
      <c r="D62" s="721"/>
      <c r="E62" s="721"/>
      <c r="F62" s="721"/>
      <c r="G62" s="820"/>
    </row>
    <row r="63" spans="2:11" ht="12.75">
      <c r="B63" s="138"/>
      <c r="C63" s="211"/>
      <c r="D63" s="211"/>
      <c r="E63" s="211"/>
      <c r="F63" s="206"/>
      <c r="G63" s="206"/>
      <c r="H63" s="206"/>
      <c r="I63" s="206"/>
      <c r="J63" s="206"/>
      <c r="K63" s="206"/>
    </row>
    <row r="64" spans="2:12" ht="39.75" customHeight="1">
      <c r="B64" s="178" t="s">
        <v>297</v>
      </c>
      <c r="C64" s="770" t="str">
        <f>Translations!$B$286</f>
        <v>Proszę wypełnić poniższą tabelę informacjami o procedurze stosowanej w celu zapewnienia regularnych kontroli krzyżowych między ilością zatankowanego paliwa podaną w fakturach a ilością tankowanego paliwa wskazaną przez pomiar pokładowy.</v>
      </c>
      <c r="D64" s="512"/>
      <c r="E64" s="512"/>
      <c r="F64" s="512"/>
      <c r="G64" s="512"/>
      <c r="H64" s="512"/>
      <c r="I64" s="512"/>
      <c r="J64" s="512"/>
      <c r="K64" s="512"/>
      <c r="L64" s="190"/>
    </row>
    <row r="65" spans="2:12" ht="18" customHeight="1">
      <c r="B65" s="72"/>
      <c r="C65" s="811" t="str">
        <f>Translations!$B$287</f>
        <v>W przypadku zaobserwowania odstępstw należy podjąć działania naprawcze zgodnie z art. 63 rozporządzenia MRR.</v>
      </c>
      <c r="D65" s="730"/>
      <c r="E65" s="730"/>
      <c r="F65" s="730"/>
      <c r="G65" s="730"/>
      <c r="H65" s="730"/>
      <c r="I65" s="730"/>
      <c r="J65" s="730"/>
      <c r="K65" s="730"/>
      <c r="L65" s="65"/>
    </row>
    <row r="66" spans="2:12" ht="15" customHeight="1">
      <c r="B66" s="138"/>
      <c r="C66" s="713" t="str">
        <f>Translations!$B$194</f>
        <v>Nazwa procedury</v>
      </c>
      <c r="D66" s="713"/>
      <c r="E66" s="720"/>
      <c r="F66" s="721"/>
      <c r="G66" s="721"/>
      <c r="H66" s="721"/>
      <c r="I66" s="721"/>
      <c r="J66" s="721"/>
      <c r="K66" s="727"/>
      <c r="L66" s="143"/>
    </row>
    <row r="67" spans="2:12" ht="15" customHeight="1">
      <c r="B67" s="138"/>
      <c r="C67" s="713" t="str">
        <f>Translations!$B$195</f>
        <v>Odniesienie do procedury</v>
      </c>
      <c r="D67" s="713"/>
      <c r="E67" s="720"/>
      <c r="F67" s="721"/>
      <c r="G67" s="721"/>
      <c r="H67" s="721"/>
      <c r="I67" s="721"/>
      <c r="J67" s="721"/>
      <c r="K67" s="727"/>
      <c r="L67" s="143"/>
    </row>
    <row r="68" spans="2:12" ht="15" customHeight="1">
      <c r="B68" s="138"/>
      <c r="C68" s="713" t="str">
        <f>Translations!$B$197</f>
        <v>Krótki opis procedury</v>
      </c>
      <c r="D68" s="713"/>
      <c r="E68" s="720"/>
      <c r="F68" s="721"/>
      <c r="G68" s="721"/>
      <c r="H68" s="721"/>
      <c r="I68" s="721"/>
      <c r="J68" s="721"/>
      <c r="K68" s="727"/>
      <c r="L68" s="143"/>
    </row>
    <row r="69" spans="2:12" ht="33" customHeight="1">
      <c r="B69" s="138"/>
      <c r="C69" s="713" t="str">
        <f>Translations!$B$198</f>
        <v>Stanowisko lub departament odpowiedzialny za zarządzanie danymi</v>
      </c>
      <c r="D69" s="713"/>
      <c r="E69" s="720"/>
      <c r="F69" s="721"/>
      <c r="G69" s="721"/>
      <c r="H69" s="721"/>
      <c r="I69" s="721"/>
      <c r="J69" s="721"/>
      <c r="K69" s="727"/>
      <c r="L69" s="143"/>
    </row>
    <row r="70" spans="2:12" ht="25.5" customHeight="1">
      <c r="B70" s="138"/>
      <c r="C70" s="713" t="str">
        <f>Translations!$B$199</f>
        <v>Miejsce przechowywania danych</v>
      </c>
      <c r="D70" s="713"/>
      <c r="E70" s="720"/>
      <c r="F70" s="721"/>
      <c r="G70" s="721"/>
      <c r="H70" s="721"/>
      <c r="I70" s="721"/>
      <c r="J70" s="721"/>
      <c r="K70" s="727"/>
      <c r="L70" s="143"/>
    </row>
    <row r="71" spans="2:12" ht="25.5" customHeight="1">
      <c r="B71" s="138"/>
      <c r="C71" s="713" t="str">
        <f>Translations!$B$233</f>
        <v>Nazwa wykorzystywanego systemu (jeżeli dotyczy)</v>
      </c>
      <c r="D71" s="713"/>
      <c r="E71" s="720"/>
      <c r="F71" s="721"/>
      <c r="G71" s="721"/>
      <c r="H71" s="721"/>
      <c r="I71" s="721"/>
      <c r="J71" s="721"/>
      <c r="K71" s="727"/>
      <c r="L71" s="143"/>
    </row>
    <row r="72" spans="2:6" ht="15" customHeight="1">
      <c r="B72" s="209"/>
      <c r="C72" s="203"/>
      <c r="D72" s="203"/>
      <c r="E72" s="203"/>
      <c r="F72" s="203"/>
    </row>
    <row r="73" spans="2:11" ht="15">
      <c r="B73" s="212">
        <v>14</v>
      </c>
      <c r="C73" s="213" t="str">
        <f>Translations!$B$342</f>
        <v>Działania kontrolne</v>
      </c>
      <c r="D73" s="213"/>
      <c r="E73" s="213"/>
      <c r="F73" s="213"/>
      <c r="G73" s="213"/>
      <c r="H73" s="213"/>
      <c r="I73" s="213"/>
      <c r="J73" s="213"/>
      <c r="K73" s="213"/>
    </row>
    <row r="74" spans="2:11" ht="12.75" customHeight="1">
      <c r="B74" s="209"/>
      <c r="C74" s="94"/>
      <c r="D74" s="94"/>
      <c r="E74" s="94"/>
      <c r="F74" s="94"/>
      <c r="G74" s="94"/>
      <c r="H74" s="94"/>
      <c r="I74" s="94"/>
      <c r="J74" s="94"/>
      <c r="K74" s="94"/>
    </row>
    <row r="75" spans="2:11" ht="27" customHeight="1">
      <c r="B75" s="47" t="s">
        <v>256</v>
      </c>
      <c r="C75" s="513" t="str">
        <f>Translations!$B$343</f>
        <v>Proszę podać szczegółowe informacje dotyczące procedur stosowanych do oceny nieodłącznego ryzyka i ryzyka zawodności systemów kontroli wewnętrznej.</v>
      </c>
      <c r="D75" s="694"/>
      <c r="E75" s="694"/>
      <c r="F75" s="694"/>
      <c r="G75" s="694"/>
      <c r="H75" s="694"/>
      <c r="I75" s="694"/>
      <c r="J75" s="694"/>
      <c r="K75" s="694"/>
    </row>
    <row r="76" spans="2:11" ht="28.5" customHeight="1">
      <c r="B76" s="138"/>
      <c r="C76" s="605" t="str">
        <f>Translations!$B$344</f>
        <v>W krótkim opisie należy określić, w jaki sposób prowadzi się ocenę ryzyka nieodłącznego („nieprawidłowości”) i ryzyka zawodności systemów kontroli wewnętrznej („pomyłki”) przy tworzeniu skutecznego systemu kontroli.</v>
      </c>
      <c r="D76" s="605"/>
      <c r="E76" s="605"/>
      <c r="F76" s="605"/>
      <c r="G76" s="605"/>
      <c r="H76" s="605"/>
      <c r="I76" s="605"/>
      <c r="J76" s="605"/>
      <c r="K76" s="605"/>
    </row>
    <row r="77" spans="2:11" ht="12.75">
      <c r="B77" s="138"/>
      <c r="C77" s="658" t="str">
        <f>Translations!$B$194</f>
        <v>Nazwa procedury</v>
      </c>
      <c r="D77" s="659"/>
      <c r="E77" s="720"/>
      <c r="F77" s="721"/>
      <c r="G77" s="721"/>
      <c r="H77" s="721"/>
      <c r="I77" s="721"/>
      <c r="J77" s="721"/>
      <c r="K77" s="727"/>
    </row>
    <row r="78" spans="2:11" ht="12.75">
      <c r="B78" s="138"/>
      <c r="C78" s="658" t="str">
        <f>Translations!$B$195</f>
        <v>Odniesienie do procedury</v>
      </c>
      <c r="D78" s="659"/>
      <c r="E78" s="720"/>
      <c r="F78" s="721"/>
      <c r="G78" s="721"/>
      <c r="H78" s="721"/>
      <c r="I78" s="721"/>
      <c r="J78" s="721"/>
      <c r="K78" s="727"/>
    </row>
    <row r="79" spans="2:11" ht="54" customHeight="1">
      <c r="B79" s="138"/>
      <c r="C79" s="658" t="str">
        <f>Translations!$B$197</f>
        <v>Krótki opis procedury</v>
      </c>
      <c r="D79" s="659"/>
      <c r="E79" s="720"/>
      <c r="F79" s="721"/>
      <c r="G79" s="721"/>
      <c r="H79" s="721"/>
      <c r="I79" s="721"/>
      <c r="J79" s="721"/>
      <c r="K79" s="727"/>
    </row>
    <row r="80" spans="2:11" ht="35.25" customHeight="1">
      <c r="B80" s="138"/>
      <c r="C80" s="658" t="str">
        <f>Translations!$B$198</f>
        <v>Stanowisko lub departament odpowiedzialny za zarządzanie danymi</v>
      </c>
      <c r="D80" s="659"/>
      <c r="E80" s="720"/>
      <c r="F80" s="721"/>
      <c r="G80" s="721"/>
      <c r="H80" s="721"/>
      <c r="I80" s="721"/>
      <c r="J80" s="721"/>
      <c r="K80" s="727"/>
    </row>
    <row r="81" spans="2:11" ht="25.5" customHeight="1">
      <c r="B81" s="138"/>
      <c r="C81" s="658" t="str">
        <f>Translations!$B$199</f>
        <v>Miejsce przechowywania danych</v>
      </c>
      <c r="D81" s="659"/>
      <c r="E81" s="720"/>
      <c r="F81" s="721"/>
      <c r="G81" s="721"/>
      <c r="H81" s="721"/>
      <c r="I81" s="721"/>
      <c r="J81" s="721"/>
      <c r="K81" s="727"/>
    </row>
    <row r="82" spans="2:11" ht="27.75" customHeight="1">
      <c r="B82" s="138"/>
      <c r="C82" s="658" t="str">
        <f>Translations!$B$233</f>
        <v>Nazwa wykorzystywanego systemu (jeżeli dotyczy)</v>
      </c>
      <c r="D82" s="659"/>
      <c r="E82" s="821"/>
      <c r="F82" s="822"/>
      <c r="G82" s="822"/>
      <c r="H82" s="822"/>
      <c r="I82" s="822"/>
      <c r="J82" s="822"/>
      <c r="K82" s="823"/>
    </row>
    <row r="83" spans="2:11" ht="12.75">
      <c r="B83" s="138"/>
      <c r="C83" s="211"/>
      <c r="D83" s="211"/>
      <c r="E83" s="211"/>
      <c r="F83" s="206"/>
      <c r="G83" s="206"/>
      <c r="H83" s="206"/>
      <c r="I83" s="206"/>
      <c r="J83" s="206"/>
      <c r="K83" s="206"/>
    </row>
    <row r="84" spans="2:11" ht="29.25" customHeight="1">
      <c r="B84" s="47" t="s">
        <v>259</v>
      </c>
      <c r="C84" s="585" t="str">
        <f>Translations!$B$345</f>
        <v>Proszę podać szczegółowe informacje dotyczące procedur stosowanych w celu zapewnienia jakości przyrządów pomiarowych i technologii informatycznej stosowanej w działaniach w zakresie przepływu danych.</v>
      </c>
      <c r="D84" s="576"/>
      <c r="E84" s="576"/>
      <c r="F84" s="576"/>
      <c r="G84" s="576"/>
      <c r="H84" s="576"/>
      <c r="I84" s="576"/>
      <c r="J84" s="576"/>
      <c r="K84" s="576"/>
    </row>
    <row r="85" spans="2:11" ht="31.5" customHeight="1">
      <c r="B85" s="138"/>
      <c r="C85" s="605" t="str">
        <f>Translations!$B$346</f>
        <v>W krótkim opisie należy określić, w jaki sposób prowadzi się, jeżeli dotyczy, wzorcowanie lub regularne kontrole stosownych przyrządów pomiarowych oraz w jaki sposób dokonuje się testów i kontroli technologii informatycznej, w tym w odniesieniu do kontroli dostępu, kopii zapasowych, odzysku danych i ochrony.</v>
      </c>
      <c r="D85" s="605"/>
      <c r="E85" s="605"/>
      <c r="F85" s="605"/>
      <c r="G85" s="605"/>
      <c r="H85" s="605"/>
      <c r="I85" s="605"/>
      <c r="J85" s="605"/>
      <c r="K85" s="605"/>
    </row>
    <row r="86" spans="2:11" ht="12.75">
      <c r="B86" s="138"/>
      <c r="C86" s="658" t="str">
        <f>Translations!$B$194</f>
        <v>Nazwa procedury</v>
      </c>
      <c r="D86" s="659"/>
      <c r="E86" s="720"/>
      <c r="F86" s="721"/>
      <c r="G86" s="721"/>
      <c r="H86" s="721"/>
      <c r="I86" s="721"/>
      <c r="J86" s="721"/>
      <c r="K86" s="727"/>
    </row>
    <row r="87" spans="2:11" ht="12.75">
      <c r="B87" s="138"/>
      <c r="C87" s="658" t="str">
        <f>Translations!$B$195</f>
        <v>Odniesienie do procedury</v>
      </c>
      <c r="D87" s="659"/>
      <c r="E87" s="720"/>
      <c r="F87" s="721"/>
      <c r="G87" s="721"/>
      <c r="H87" s="721"/>
      <c r="I87" s="721"/>
      <c r="J87" s="721"/>
      <c r="K87" s="727"/>
    </row>
    <row r="88" spans="2:11" ht="54.75" customHeight="1">
      <c r="B88" s="138"/>
      <c r="C88" s="658" t="str">
        <f>Translations!$B$197</f>
        <v>Krótki opis procedury</v>
      </c>
      <c r="D88" s="659"/>
      <c r="E88" s="720"/>
      <c r="F88" s="721"/>
      <c r="G88" s="721"/>
      <c r="H88" s="721"/>
      <c r="I88" s="721"/>
      <c r="J88" s="721"/>
      <c r="K88" s="727"/>
    </row>
    <row r="89" spans="2:11" ht="34.5" customHeight="1">
      <c r="B89" s="138"/>
      <c r="C89" s="658" t="str">
        <f>Translations!$B$198</f>
        <v>Stanowisko lub departament odpowiedzialny za zarządzanie danymi</v>
      </c>
      <c r="D89" s="659"/>
      <c r="E89" s="720"/>
      <c r="F89" s="721"/>
      <c r="G89" s="721"/>
      <c r="H89" s="721"/>
      <c r="I89" s="721"/>
      <c r="J89" s="721"/>
      <c r="K89" s="727"/>
    </row>
    <row r="90" spans="2:11" ht="25.5" customHeight="1">
      <c r="B90" s="138"/>
      <c r="C90" s="658" t="str">
        <f>Translations!$B$199</f>
        <v>Miejsce przechowywania danych</v>
      </c>
      <c r="D90" s="659"/>
      <c r="E90" s="720"/>
      <c r="F90" s="721"/>
      <c r="G90" s="721"/>
      <c r="H90" s="721"/>
      <c r="I90" s="721"/>
      <c r="J90" s="721"/>
      <c r="K90" s="727"/>
    </row>
    <row r="91" spans="2:11" ht="25.5" customHeight="1">
      <c r="B91" s="138"/>
      <c r="C91" s="658" t="str">
        <f>Translations!$B$233</f>
        <v>Nazwa wykorzystywanego systemu (jeżeli dotyczy)</v>
      </c>
      <c r="D91" s="659"/>
      <c r="E91" s="821"/>
      <c r="F91" s="822"/>
      <c r="G91" s="822"/>
      <c r="H91" s="822"/>
      <c r="I91" s="822"/>
      <c r="J91" s="822"/>
      <c r="K91" s="823"/>
    </row>
    <row r="92" spans="2:11" ht="12.75" customHeight="1">
      <c r="B92" s="138"/>
      <c r="C92" s="211"/>
      <c r="D92" s="211"/>
      <c r="E92" s="211"/>
      <c r="F92" s="206"/>
      <c r="G92" s="206"/>
      <c r="H92" s="206"/>
      <c r="I92" s="206"/>
      <c r="J92" s="206"/>
      <c r="K92" s="206"/>
    </row>
    <row r="93" spans="2:11" ht="27" customHeight="1">
      <c r="B93" s="47" t="s">
        <v>297</v>
      </c>
      <c r="C93" s="585" t="str">
        <f>Translations!$B$347</f>
        <v>Proszę podać szczegółowe informacje dotyczące procedur stosowanych w celu zapewnienia regularnych przeglądów i walidacji danych.</v>
      </c>
      <c r="D93" s="576"/>
      <c r="E93" s="576"/>
      <c r="F93" s="576"/>
      <c r="G93" s="576"/>
      <c r="H93" s="576"/>
      <c r="I93" s="576"/>
      <c r="J93" s="576"/>
      <c r="K93" s="576"/>
    </row>
    <row r="94" spans="2:11" ht="38.25" customHeight="1">
      <c r="B94" s="138"/>
      <c r="C94" s="605" t="str">
        <f>Translations!$B$348</f>
        <v>W krótkim opisie należy określić, w jaki sposób w procesie przeglądu i walidacji uwzględnia się kontrolę kompletności danych, porównanie z danymi z lat poprzednich, porównanie zgłoszonego zużycia paliwa z dokumentacją zakupu oraz porównanie wskaźników uzyskanych od dostawców paliwa z międzynarodowymi wskaźnikami odniesienia, w stosownych przypadkach, jak również kryteria odrzucenia danych.</v>
      </c>
      <c r="D94" s="605"/>
      <c r="E94" s="605"/>
      <c r="F94" s="605"/>
      <c r="G94" s="605"/>
      <c r="H94" s="605"/>
      <c r="I94" s="605"/>
      <c r="J94" s="605"/>
      <c r="K94" s="605"/>
    </row>
    <row r="95" spans="2:11" ht="12.75">
      <c r="B95" s="138"/>
      <c r="C95" s="658" t="str">
        <f>Translations!$B$194</f>
        <v>Nazwa procedury</v>
      </c>
      <c r="D95" s="659"/>
      <c r="E95" s="720"/>
      <c r="F95" s="721"/>
      <c r="G95" s="721"/>
      <c r="H95" s="721"/>
      <c r="I95" s="721"/>
      <c r="J95" s="721"/>
      <c r="K95" s="727"/>
    </row>
    <row r="96" spans="2:11" ht="12.75" customHeight="1">
      <c r="B96" s="138"/>
      <c r="C96" s="658" t="str">
        <f>Translations!$B$195</f>
        <v>Odniesienie do procedury</v>
      </c>
      <c r="D96" s="659"/>
      <c r="E96" s="720"/>
      <c r="F96" s="721"/>
      <c r="G96" s="721"/>
      <c r="H96" s="721"/>
      <c r="I96" s="721"/>
      <c r="J96" s="721"/>
      <c r="K96" s="727"/>
    </row>
    <row r="97" spans="2:11" ht="54" customHeight="1">
      <c r="B97" s="138"/>
      <c r="C97" s="658" t="str">
        <f>Translations!$B$197</f>
        <v>Krótki opis procedury</v>
      </c>
      <c r="D97" s="659"/>
      <c r="E97" s="720"/>
      <c r="F97" s="721"/>
      <c r="G97" s="721"/>
      <c r="H97" s="721"/>
      <c r="I97" s="721"/>
      <c r="J97" s="721"/>
      <c r="K97" s="727"/>
    </row>
    <row r="98" spans="2:11" ht="33.75" customHeight="1">
      <c r="B98" s="138"/>
      <c r="C98" s="658" t="str">
        <f>Translations!$B$198</f>
        <v>Stanowisko lub departament odpowiedzialny za zarządzanie danymi</v>
      </c>
      <c r="D98" s="659"/>
      <c r="E98" s="720"/>
      <c r="F98" s="721"/>
      <c r="G98" s="721"/>
      <c r="H98" s="721"/>
      <c r="I98" s="721"/>
      <c r="J98" s="721"/>
      <c r="K98" s="727"/>
    </row>
    <row r="99" spans="2:11" ht="25.5" customHeight="1">
      <c r="B99" s="138"/>
      <c r="C99" s="658" t="str">
        <f>Translations!$B$199</f>
        <v>Miejsce przechowywania danych</v>
      </c>
      <c r="D99" s="659"/>
      <c r="E99" s="720"/>
      <c r="F99" s="721"/>
      <c r="G99" s="721"/>
      <c r="H99" s="721"/>
      <c r="I99" s="721"/>
      <c r="J99" s="721"/>
      <c r="K99" s="727"/>
    </row>
    <row r="100" spans="2:11" ht="25.5" customHeight="1">
      <c r="B100" s="138"/>
      <c r="C100" s="658" t="str">
        <f>Translations!$B$233</f>
        <v>Nazwa wykorzystywanego systemu (jeżeli dotyczy)</v>
      </c>
      <c r="D100" s="659"/>
      <c r="E100" s="821"/>
      <c r="F100" s="822"/>
      <c r="G100" s="822"/>
      <c r="H100" s="822"/>
      <c r="I100" s="822"/>
      <c r="J100" s="822"/>
      <c r="K100" s="823"/>
    </row>
    <row r="101" spans="2:11" ht="12.75">
      <c r="B101" s="138"/>
      <c r="C101" s="211"/>
      <c r="D101" s="211"/>
      <c r="E101" s="211"/>
      <c r="F101" s="206"/>
      <c r="G101" s="206"/>
      <c r="H101" s="206"/>
      <c r="I101" s="206"/>
      <c r="J101" s="206"/>
      <c r="K101" s="206"/>
    </row>
    <row r="102" spans="2:11" ht="27.75" customHeight="1">
      <c r="B102" s="47" t="s">
        <v>261</v>
      </c>
      <c r="C102" s="585" t="str">
        <f>Translations!$B$349</f>
        <v>Proszę podać szczegółowe informacje dotyczące procedur stosowanych w przypadku korekt i działań naprawczych.</v>
      </c>
      <c r="D102" s="576"/>
      <c r="E102" s="576"/>
      <c r="F102" s="576"/>
      <c r="G102" s="576"/>
      <c r="H102" s="576"/>
      <c r="I102" s="576"/>
      <c r="J102" s="576"/>
      <c r="K102" s="576"/>
    </row>
    <row r="103" spans="2:11" ht="34.5" customHeight="1">
      <c r="B103" s="138"/>
      <c r="C103" s="605" t="str">
        <f>Translations!$B$350</f>
        <v>W krótkim opisie należy określić, jakie działania podejmuje się w przypadku odkrycia, że działania w zakresie przepływu danych i działania kontrolne nie są prowadzone prawidłowo. Procedura powinna określać, w jaki sposób ocenia się prawidłowość wyników oraz proces ustalania przyczyny nieprawidłowości i jej eliminowania.</v>
      </c>
      <c r="D103" s="605"/>
      <c r="E103" s="605"/>
      <c r="F103" s="605"/>
      <c r="G103" s="605"/>
      <c r="H103" s="605"/>
      <c r="I103" s="605"/>
      <c r="J103" s="605"/>
      <c r="K103" s="605"/>
    </row>
    <row r="104" spans="2:11" ht="12.75">
      <c r="B104" s="138"/>
      <c r="C104" s="658" t="str">
        <f>Translations!$B$194</f>
        <v>Nazwa procedury</v>
      </c>
      <c r="D104" s="659"/>
      <c r="E104" s="720"/>
      <c r="F104" s="721"/>
      <c r="G104" s="721"/>
      <c r="H104" s="721"/>
      <c r="I104" s="721"/>
      <c r="J104" s="721"/>
      <c r="K104" s="727"/>
    </row>
    <row r="105" spans="2:11" ht="12.75">
      <c r="B105" s="138"/>
      <c r="C105" s="658" t="str">
        <f>Translations!$B$195</f>
        <v>Odniesienie do procedury</v>
      </c>
      <c r="D105" s="659"/>
      <c r="E105" s="720"/>
      <c r="F105" s="721"/>
      <c r="G105" s="721"/>
      <c r="H105" s="721"/>
      <c r="I105" s="721"/>
      <c r="J105" s="721"/>
      <c r="K105" s="727"/>
    </row>
    <row r="106" spans="2:11" ht="54" customHeight="1">
      <c r="B106" s="138"/>
      <c r="C106" s="658" t="str">
        <f>Translations!$B$197</f>
        <v>Krótki opis procedury</v>
      </c>
      <c r="D106" s="659"/>
      <c r="E106" s="720"/>
      <c r="F106" s="721"/>
      <c r="G106" s="721"/>
      <c r="H106" s="721"/>
      <c r="I106" s="721"/>
      <c r="J106" s="721"/>
      <c r="K106" s="727"/>
    </row>
    <row r="107" spans="2:11" ht="35.25" customHeight="1">
      <c r="B107" s="138"/>
      <c r="C107" s="658" t="str">
        <f>Translations!$B$198</f>
        <v>Stanowisko lub departament odpowiedzialny za zarządzanie danymi</v>
      </c>
      <c r="D107" s="659"/>
      <c r="E107" s="720"/>
      <c r="F107" s="721"/>
      <c r="G107" s="721"/>
      <c r="H107" s="721"/>
      <c r="I107" s="721"/>
      <c r="J107" s="721"/>
      <c r="K107" s="727"/>
    </row>
    <row r="108" spans="2:11" ht="25.5" customHeight="1">
      <c r="B108" s="138"/>
      <c r="C108" s="658" t="str">
        <f>Translations!$B$199</f>
        <v>Miejsce przechowywania danych</v>
      </c>
      <c r="D108" s="659"/>
      <c r="E108" s="720"/>
      <c r="F108" s="721"/>
      <c r="G108" s="721"/>
      <c r="H108" s="721"/>
      <c r="I108" s="721"/>
      <c r="J108" s="721"/>
      <c r="K108" s="727"/>
    </row>
    <row r="109" spans="2:11" ht="25.5" customHeight="1">
      <c r="B109" s="138"/>
      <c r="C109" s="658" t="str">
        <f>Translations!$B$233</f>
        <v>Nazwa wykorzystywanego systemu (jeżeli dotyczy)</v>
      </c>
      <c r="D109" s="659"/>
      <c r="E109" s="821"/>
      <c r="F109" s="822"/>
      <c r="G109" s="822"/>
      <c r="H109" s="822"/>
      <c r="I109" s="822"/>
      <c r="J109" s="822"/>
      <c r="K109" s="823"/>
    </row>
    <row r="110" spans="2:11" ht="12.75">
      <c r="B110" s="138"/>
      <c r="C110" s="211"/>
      <c r="D110" s="211"/>
      <c r="E110" s="211"/>
      <c r="F110" s="206"/>
      <c r="G110" s="206"/>
      <c r="H110" s="206"/>
      <c r="I110" s="206"/>
      <c r="J110" s="206"/>
      <c r="K110" s="206"/>
    </row>
    <row r="111" spans="2:11" ht="27" customHeight="1">
      <c r="B111" s="47" t="s">
        <v>262</v>
      </c>
      <c r="C111" s="585" t="str">
        <f>Translations!$B$351</f>
        <v>W stosownych przypadkach proszę podać szczegółowe informacje dotyczące procedur stosowanych w celu kontroli działań zlecanych na zewnątrz.</v>
      </c>
      <c r="D111" s="576"/>
      <c r="E111" s="576"/>
      <c r="F111" s="576"/>
      <c r="G111" s="576"/>
      <c r="H111" s="576"/>
      <c r="I111" s="576"/>
      <c r="J111" s="576"/>
      <c r="K111" s="576"/>
    </row>
    <row r="112" spans="2:11" ht="28.5" customHeight="1">
      <c r="B112" s="138"/>
      <c r="C112" s="605" t="str">
        <f>Translations!$B$352</f>
        <v>W krótkim opisie należy określić, w jaki sposób przebiega kontrola działań w zakresie przepływu danych i działań w zakresie kontroli procesów zlecanych na zewnątrz oraz określić sposób kontroli jakości uzyskanych danych.</v>
      </c>
      <c r="D112" s="605"/>
      <c r="E112" s="605"/>
      <c r="F112" s="605"/>
      <c r="G112" s="605"/>
      <c r="H112" s="605"/>
      <c r="I112" s="605"/>
      <c r="J112" s="605"/>
      <c r="K112" s="605"/>
    </row>
    <row r="113" spans="2:11" ht="12.75">
      <c r="B113" s="138"/>
      <c r="C113" s="658" t="str">
        <f>Translations!$B$194</f>
        <v>Nazwa procedury</v>
      </c>
      <c r="D113" s="659"/>
      <c r="E113" s="720"/>
      <c r="F113" s="721"/>
      <c r="G113" s="721"/>
      <c r="H113" s="721"/>
      <c r="I113" s="721"/>
      <c r="J113" s="721"/>
      <c r="K113" s="727"/>
    </row>
    <row r="114" spans="2:11" ht="12.75">
      <c r="B114" s="138"/>
      <c r="C114" s="658" t="str">
        <f>Translations!$B$195</f>
        <v>Odniesienie do procedury</v>
      </c>
      <c r="D114" s="659"/>
      <c r="E114" s="720"/>
      <c r="F114" s="721"/>
      <c r="G114" s="721"/>
      <c r="H114" s="721"/>
      <c r="I114" s="721"/>
      <c r="J114" s="721"/>
      <c r="K114" s="727"/>
    </row>
    <row r="115" spans="2:11" ht="54" customHeight="1">
      <c r="B115" s="138"/>
      <c r="C115" s="658" t="str">
        <f>Translations!$B$197</f>
        <v>Krótki opis procedury</v>
      </c>
      <c r="D115" s="659"/>
      <c r="E115" s="720"/>
      <c r="F115" s="721"/>
      <c r="G115" s="721"/>
      <c r="H115" s="721"/>
      <c r="I115" s="721"/>
      <c r="J115" s="721"/>
      <c r="K115" s="727"/>
    </row>
    <row r="116" spans="2:11" ht="34.5" customHeight="1">
      <c r="B116" s="138"/>
      <c r="C116" s="658" t="str">
        <f>Translations!$B$198</f>
        <v>Stanowisko lub departament odpowiedzialny za zarządzanie danymi</v>
      </c>
      <c r="D116" s="659"/>
      <c r="E116" s="720"/>
      <c r="F116" s="721"/>
      <c r="G116" s="721"/>
      <c r="H116" s="721"/>
      <c r="I116" s="721"/>
      <c r="J116" s="721"/>
      <c r="K116" s="727"/>
    </row>
    <row r="117" spans="2:11" ht="25.5" customHeight="1">
      <c r="B117" s="138"/>
      <c r="C117" s="658" t="str">
        <f>Translations!$B$199</f>
        <v>Miejsce przechowywania danych</v>
      </c>
      <c r="D117" s="659"/>
      <c r="E117" s="720"/>
      <c r="F117" s="721"/>
      <c r="G117" s="721"/>
      <c r="H117" s="721"/>
      <c r="I117" s="721"/>
      <c r="J117" s="721"/>
      <c r="K117" s="727"/>
    </row>
    <row r="118" spans="2:11" ht="25.5" customHeight="1">
      <c r="B118" s="138"/>
      <c r="C118" s="658" t="str">
        <f>Translations!$B$233</f>
        <v>Nazwa wykorzystywanego systemu (jeżeli dotyczy)</v>
      </c>
      <c r="D118" s="659"/>
      <c r="E118" s="821"/>
      <c r="F118" s="822"/>
      <c r="G118" s="822"/>
      <c r="H118" s="822"/>
      <c r="I118" s="822"/>
      <c r="J118" s="822"/>
      <c r="K118" s="823"/>
    </row>
    <row r="119" spans="2:11" ht="12.75">
      <c r="B119" s="138"/>
      <c r="C119" s="211"/>
      <c r="D119" s="211"/>
      <c r="E119" s="211"/>
      <c r="F119" s="206"/>
      <c r="G119" s="206"/>
      <c r="H119" s="206"/>
      <c r="I119" s="206"/>
      <c r="J119" s="206"/>
      <c r="K119" s="206"/>
    </row>
    <row r="120" spans="2:11" ht="25.5" customHeight="1">
      <c r="B120" s="47" t="s">
        <v>257</v>
      </c>
      <c r="C120" s="585" t="str">
        <f>Translations!$B$353</f>
        <v>Proszę podać szczegółowe informacje dotyczące procedur stosowanych w celu zarządzania prowadzeniem rejestrów i dokumentacji.</v>
      </c>
      <c r="D120" s="576"/>
      <c r="E120" s="576"/>
      <c r="F120" s="576"/>
      <c r="G120" s="576"/>
      <c r="H120" s="576"/>
      <c r="I120" s="576"/>
      <c r="J120" s="576"/>
      <c r="K120" s="576"/>
    </row>
    <row r="121" spans="2:11" ht="30.75" customHeight="1">
      <c r="B121" s="138"/>
      <c r="C121" s="605" t="str">
        <f>Translations!$B$354</f>
        <v>W krótkim opisie należy określić proces archiwizacji dokumentów, w szczególności w odniesieniu do danych i informacji określonych w załączniku IX do rozporządzenia MRR oraz określić sposób przechowywania danych pozwalający na łatwy dostęp do informacji na wniosek właściwego organu lub weryfikatora.</v>
      </c>
      <c r="D121" s="605"/>
      <c r="E121" s="605"/>
      <c r="F121" s="605"/>
      <c r="G121" s="605"/>
      <c r="H121" s="605"/>
      <c r="I121" s="605"/>
      <c r="J121" s="605"/>
      <c r="K121" s="605"/>
    </row>
    <row r="122" spans="2:11" ht="12.75">
      <c r="B122" s="138"/>
      <c r="C122" s="658" t="str">
        <f>Translations!$B$194</f>
        <v>Nazwa procedury</v>
      </c>
      <c r="D122" s="659"/>
      <c r="E122" s="720"/>
      <c r="F122" s="721"/>
      <c r="G122" s="721"/>
      <c r="H122" s="721"/>
      <c r="I122" s="721"/>
      <c r="J122" s="721"/>
      <c r="K122" s="727"/>
    </row>
    <row r="123" spans="2:11" ht="12.75">
      <c r="B123" s="138"/>
      <c r="C123" s="658" t="str">
        <f>Translations!$B$195</f>
        <v>Odniesienie do procedury</v>
      </c>
      <c r="D123" s="659"/>
      <c r="E123" s="720"/>
      <c r="F123" s="721"/>
      <c r="G123" s="721"/>
      <c r="H123" s="721"/>
      <c r="I123" s="721"/>
      <c r="J123" s="721"/>
      <c r="K123" s="727"/>
    </row>
    <row r="124" spans="2:11" ht="54" customHeight="1">
      <c r="B124" s="138"/>
      <c r="C124" s="658" t="str">
        <f>Translations!$B$197</f>
        <v>Krótki opis procedury</v>
      </c>
      <c r="D124" s="659"/>
      <c r="E124" s="720"/>
      <c r="F124" s="721"/>
      <c r="G124" s="721"/>
      <c r="H124" s="721"/>
      <c r="I124" s="721"/>
      <c r="J124" s="721"/>
      <c r="K124" s="727"/>
    </row>
    <row r="125" spans="2:11" ht="34.5" customHeight="1">
      <c r="B125" s="138"/>
      <c r="C125" s="658" t="str">
        <f>Translations!$B$198</f>
        <v>Stanowisko lub departament odpowiedzialny za zarządzanie danymi</v>
      </c>
      <c r="D125" s="659"/>
      <c r="E125" s="720"/>
      <c r="F125" s="721"/>
      <c r="G125" s="721"/>
      <c r="H125" s="721"/>
      <c r="I125" s="721"/>
      <c r="J125" s="721"/>
      <c r="K125" s="727"/>
    </row>
    <row r="126" spans="2:11" ht="25.5" customHeight="1">
      <c r="B126" s="138"/>
      <c r="C126" s="658" t="str">
        <f>Translations!$B$199</f>
        <v>Miejsce przechowywania danych</v>
      </c>
      <c r="D126" s="659"/>
      <c r="E126" s="720"/>
      <c r="F126" s="721"/>
      <c r="G126" s="721"/>
      <c r="H126" s="721"/>
      <c r="I126" s="721"/>
      <c r="J126" s="721"/>
      <c r="K126" s="727"/>
    </row>
    <row r="127" spans="2:11" ht="25.5" customHeight="1">
      <c r="B127" s="138"/>
      <c r="C127" s="658" t="str">
        <f>Translations!$B$233</f>
        <v>Nazwa wykorzystywanego systemu (jeżeli dotyczy)</v>
      </c>
      <c r="D127" s="659"/>
      <c r="E127" s="821"/>
      <c r="F127" s="822"/>
      <c r="G127" s="822"/>
      <c r="H127" s="822"/>
      <c r="I127" s="822"/>
      <c r="J127" s="822"/>
      <c r="K127" s="823"/>
    </row>
    <row r="128" spans="2:11" ht="12.75">
      <c r="B128" s="138"/>
      <c r="C128" s="211"/>
      <c r="D128" s="211"/>
      <c r="E128" s="211"/>
      <c r="F128" s="206"/>
      <c r="G128" s="206"/>
      <c r="H128" s="206"/>
      <c r="I128" s="206"/>
      <c r="J128" s="206"/>
      <c r="K128" s="206"/>
    </row>
    <row r="129" spans="2:11" ht="44.25" customHeight="1">
      <c r="B129" s="196" t="s">
        <v>565</v>
      </c>
      <c r="C129" s="660" t="str">
        <f>Translations!$B$355</f>
        <v>Proszę podać wyniki oceny ryzyka wykazującej, że działania i procedury kontrolne są współmierne do określonego ryzyka. (Uwaga: Dotyczy tylko operatorów niebędących niewielkimi źródłami emisji lub operatorów uważanych za nieiwelkie źródła emisji, którzy nie zamierzają korzystać z narzędzia dla niewielkich źródeł).</v>
      </c>
      <c r="D129" s="660"/>
      <c r="E129" s="660"/>
      <c r="F129" s="660"/>
      <c r="G129" s="660"/>
      <c r="H129" s="660"/>
      <c r="I129" s="660"/>
      <c r="J129" s="660"/>
      <c r="K129" s="660"/>
    </row>
    <row r="130" spans="2:11" ht="13.5" customHeight="1">
      <c r="B130" s="209"/>
      <c r="C130" s="639" t="str">
        <f>Translations!$B$283</f>
        <v>Proszę wprowadzić w poniższym polu odniesienie do pliku/dokumentu dołączonego do planu monitorowania.</v>
      </c>
      <c r="D130" s="639"/>
      <c r="E130" s="639"/>
      <c r="F130" s="639"/>
      <c r="G130" s="639"/>
      <c r="H130" s="639"/>
      <c r="I130" s="639"/>
      <c r="J130" s="639"/>
      <c r="K130" s="639"/>
    </row>
    <row r="131" spans="2:7" ht="12.75">
      <c r="B131" s="209"/>
      <c r="C131" s="791"/>
      <c r="D131" s="819"/>
      <c r="E131" s="819"/>
      <c r="F131" s="819"/>
      <c r="G131" s="790"/>
    </row>
    <row r="132" spans="2:6" ht="12.75" customHeight="1">
      <c r="B132" s="209"/>
      <c r="C132" s="203"/>
      <c r="D132" s="203"/>
      <c r="E132" s="203"/>
      <c r="F132" s="203"/>
    </row>
    <row r="133" spans="2:11" ht="30.75" customHeight="1">
      <c r="B133" s="47" t="s">
        <v>269</v>
      </c>
      <c r="C133" s="844" t="str">
        <f>Translations!$B$356</f>
        <v>Czy organizacja posiada udokumentowany system zarządzania środowiskowego? Proszę wybrać najbardziej odpowiednią odpowiedź.</v>
      </c>
      <c r="D133" s="844"/>
      <c r="E133" s="844"/>
      <c r="F133" s="844"/>
      <c r="G133" s="844"/>
      <c r="H133" s="844"/>
      <c r="I133" s="844"/>
      <c r="J133" s="844"/>
      <c r="K133" s="844"/>
    </row>
    <row r="134" spans="3:11" ht="12.75" customHeight="1">
      <c r="C134" s="791" t="s">
        <v>1416</v>
      </c>
      <c r="D134" s="819"/>
      <c r="E134" s="819"/>
      <c r="F134" s="819"/>
      <c r="G134" s="845"/>
      <c r="H134" s="215"/>
      <c r="I134" s="215"/>
      <c r="J134" s="215"/>
      <c r="K134" s="215"/>
    </row>
    <row r="135" spans="2:11" ht="12.75" customHeight="1">
      <c r="B135" s="47"/>
      <c r="C135" s="89"/>
      <c r="D135" s="216"/>
      <c r="E135" s="215"/>
      <c r="F135" s="215"/>
      <c r="G135" s="215"/>
      <c r="H135" s="215"/>
      <c r="I135" s="215"/>
      <c r="J135" s="215"/>
      <c r="K135" s="215"/>
    </row>
    <row r="136" spans="2:11" ht="41.25" customHeight="1">
      <c r="B136" s="196" t="s">
        <v>292</v>
      </c>
      <c r="C136" s="660" t="str">
        <f>Translations!$B$357</f>
        <v>Jeżeli system zarządzania środowiskowego posiada certyfikat nadany przez organizację posiadającą odpowiednią akredytację, a system ten obejmuje procedury mające znaczenie dla monitorowania i raportowania w ramach systemu EU ETS, proszę określić według jakiej normy, np. ISO14001, EMAS itd.</v>
      </c>
      <c r="D136" s="660"/>
      <c r="E136" s="660"/>
      <c r="F136" s="660"/>
      <c r="G136" s="660"/>
      <c r="H136" s="660"/>
      <c r="I136" s="660"/>
      <c r="J136" s="660"/>
      <c r="K136" s="660"/>
    </row>
    <row r="137" spans="3:11" ht="12.75" customHeight="1">
      <c r="C137" s="791"/>
      <c r="D137" s="794"/>
      <c r="E137" s="794"/>
      <c r="F137" s="794"/>
      <c r="G137" s="790"/>
      <c r="H137" s="214"/>
      <c r="I137" s="214"/>
      <c r="J137" s="214"/>
      <c r="K137" s="214"/>
    </row>
    <row r="138" spans="2:5" ht="12.75" customHeight="1">
      <c r="B138" s="217"/>
      <c r="C138" s="89"/>
      <c r="D138" s="218"/>
      <c r="E138" s="218"/>
    </row>
    <row r="139" spans="1:11" s="65" customFormat="1" ht="12.75" customHeight="1">
      <c r="A139" s="258"/>
      <c r="B139" s="70"/>
      <c r="C139" s="203"/>
      <c r="D139" s="203"/>
      <c r="E139" s="203"/>
      <c r="F139" s="203"/>
      <c r="G139" s="203"/>
      <c r="H139" s="203"/>
      <c r="I139" s="203"/>
      <c r="J139" s="203"/>
      <c r="K139" s="203"/>
    </row>
    <row r="140" spans="2:11" ht="15">
      <c r="B140" s="207">
        <v>15</v>
      </c>
      <c r="C140" s="208" t="str">
        <f>Translations!$B$18</f>
        <v>Wykaz zastosowanych definicji i skrótów</v>
      </c>
      <c r="D140" s="219"/>
      <c r="E140" s="219"/>
      <c r="F140" s="219"/>
      <c r="G140" s="219"/>
      <c r="H140" s="219"/>
      <c r="I140" s="219"/>
      <c r="J140" s="219"/>
      <c r="K140" s="219"/>
    </row>
    <row r="141" spans="2:11" ht="12.75" customHeight="1">
      <c r="B141" s="209"/>
      <c r="C141" s="94"/>
      <c r="D141" s="94"/>
      <c r="E141" s="94"/>
      <c r="F141" s="94"/>
      <c r="G141" s="94"/>
      <c r="H141" s="94"/>
      <c r="I141" s="94"/>
      <c r="J141" s="94"/>
      <c r="K141" s="71"/>
    </row>
    <row r="142" spans="2:11" ht="25.5" customHeight="1">
      <c r="B142" s="47" t="s">
        <v>256</v>
      </c>
      <c r="C142" s="606" t="str">
        <f>Translations!$B$358</f>
        <v>Proszę wymienić wszystkie skróty, akronimy lub definicje zastosowane podczas wypełniania niniejszego planu monitorowania.</v>
      </c>
      <c r="D142" s="606"/>
      <c r="E142" s="606"/>
      <c r="F142" s="606"/>
      <c r="G142" s="606"/>
      <c r="H142" s="606"/>
      <c r="I142" s="606"/>
      <c r="J142" s="606"/>
      <c r="K142" s="606"/>
    </row>
    <row r="143" spans="2:11" ht="12.75">
      <c r="B143" s="209"/>
      <c r="C143" s="94"/>
      <c r="D143" s="94"/>
      <c r="E143" s="94"/>
      <c r="F143" s="94"/>
      <c r="G143" s="94"/>
      <c r="H143" s="94"/>
      <c r="I143" s="94"/>
      <c r="J143" s="94"/>
      <c r="K143" s="94"/>
    </row>
    <row r="144" spans="3:11" ht="12.75">
      <c r="C144" s="843" t="str">
        <f>Translations!$B$359</f>
        <v>Skrót</v>
      </c>
      <c r="D144" s="843"/>
      <c r="E144" s="843" t="str">
        <f>Translations!$B$360</f>
        <v>Definicja</v>
      </c>
      <c r="F144" s="843"/>
      <c r="G144" s="843"/>
      <c r="H144" s="843"/>
      <c r="I144" s="843"/>
      <c r="J144" s="843"/>
      <c r="K144" s="843"/>
    </row>
    <row r="145" spans="3:11" ht="12.75">
      <c r="C145" s="842"/>
      <c r="D145" s="842"/>
      <c r="E145" s="663"/>
      <c r="F145" s="663"/>
      <c r="G145" s="663"/>
      <c r="H145" s="663"/>
      <c r="I145" s="663"/>
      <c r="J145" s="663"/>
      <c r="K145" s="663"/>
    </row>
    <row r="146" spans="3:11" ht="12.75">
      <c r="C146" s="842"/>
      <c r="D146" s="842"/>
      <c r="E146" s="663"/>
      <c r="F146" s="663"/>
      <c r="G146" s="663"/>
      <c r="H146" s="663"/>
      <c r="I146" s="663"/>
      <c r="J146" s="663"/>
      <c r="K146" s="663"/>
    </row>
    <row r="147" spans="3:11" ht="12.75">
      <c r="C147" s="842"/>
      <c r="D147" s="842"/>
      <c r="E147" s="663"/>
      <c r="F147" s="663"/>
      <c r="G147" s="663"/>
      <c r="H147" s="663"/>
      <c r="I147" s="663"/>
      <c r="J147" s="663"/>
      <c r="K147" s="663"/>
    </row>
    <row r="148" spans="3:11" ht="12.75">
      <c r="C148" s="842"/>
      <c r="D148" s="842"/>
      <c r="E148" s="663"/>
      <c r="F148" s="663"/>
      <c r="G148" s="663"/>
      <c r="H148" s="663"/>
      <c r="I148" s="663"/>
      <c r="J148" s="663"/>
      <c r="K148" s="663"/>
    </row>
    <row r="149" spans="3:11" ht="12.75">
      <c r="C149" s="842"/>
      <c r="D149" s="842"/>
      <c r="E149" s="663"/>
      <c r="F149" s="663"/>
      <c r="G149" s="663"/>
      <c r="H149" s="663"/>
      <c r="I149" s="663"/>
      <c r="J149" s="663"/>
      <c r="K149" s="663"/>
    </row>
    <row r="150" spans="3:11" ht="12.75">
      <c r="C150" s="842"/>
      <c r="D150" s="842"/>
      <c r="E150" s="663"/>
      <c r="F150" s="663"/>
      <c r="G150" s="663"/>
      <c r="H150" s="663"/>
      <c r="I150" s="663"/>
      <c r="J150" s="663"/>
      <c r="K150" s="663"/>
    </row>
    <row r="151" spans="3:11" ht="12.75">
      <c r="C151" s="842"/>
      <c r="D151" s="842"/>
      <c r="E151" s="663"/>
      <c r="F151" s="663"/>
      <c r="G151" s="663"/>
      <c r="H151" s="663"/>
      <c r="I151" s="663"/>
      <c r="J151" s="663"/>
      <c r="K151" s="663"/>
    </row>
    <row r="152" spans="3:11" ht="12.75">
      <c r="C152" s="842"/>
      <c r="D152" s="842"/>
      <c r="E152" s="663"/>
      <c r="F152" s="663"/>
      <c r="G152" s="663"/>
      <c r="H152" s="663"/>
      <c r="I152" s="663"/>
      <c r="J152" s="663"/>
      <c r="K152" s="663"/>
    </row>
    <row r="153" spans="3:11" ht="12.75">
      <c r="C153" s="842"/>
      <c r="D153" s="842"/>
      <c r="E153" s="663"/>
      <c r="F153" s="663"/>
      <c r="G153" s="663"/>
      <c r="H153" s="663"/>
      <c r="I153" s="663"/>
      <c r="J153" s="663"/>
      <c r="K153" s="663"/>
    </row>
    <row r="154" spans="3:11" ht="12.75">
      <c r="C154" s="842"/>
      <c r="D154" s="842"/>
      <c r="E154" s="663"/>
      <c r="F154" s="663"/>
      <c r="G154" s="663"/>
      <c r="H154" s="663"/>
      <c r="I154" s="663"/>
      <c r="J154" s="663"/>
      <c r="K154" s="663"/>
    </row>
    <row r="155" spans="2:11" ht="12.75">
      <c r="B155" s="220"/>
      <c r="C155" s="221"/>
      <c r="D155" s="221"/>
      <c r="E155" s="221"/>
      <c r="F155" s="221"/>
      <c r="G155" s="221"/>
      <c r="H155" s="221"/>
      <c r="I155" s="221"/>
      <c r="J155" s="221"/>
      <c r="K155" s="221"/>
    </row>
    <row r="156" spans="2:11" ht="15">
      <c r="B156" s="207">
        <v>16</v>
      </c>
      <c r="C156" s="208" t="str">
        <f>Translations!$B$19</f>
        <v>Informacje dodatkowe</v>
      </c>
      <c r="D156" s="219"/>
      <c r="E156" s="219"/>
      <c r="F156" s="219"/>
      <c r="G156" s="219"/>
      <c r="H156" s="219"/>
      <c r="I156" s="219"/>
      <c r="J156" s="219"/>
      <c r="K156" s="219"/>
    </row>
    <row r="157" spans="2:11" ht="12.75">
      <c r="B157" s="209"/>
      <c r="C157" s="94"/>
      <c r="D157" s="94"/>
      <c r="E157" s="94"/>
      <c r="F157" s="94"/>
      <c r="G157" s="94"/>
      <c r="H157" s="94"/>
      <c r="I157" s="94"/>
      <c r="J157" s="94"/>
      <c r="K157" s="94"/>
    </row>
    <row r="158" spans="2:11" ht="41.25" customHeight="1">
      <c r="B158" s="47" t="s">
        <v>256</v>
      </c>
      <c r="C158" s="585" t="str">
        <f>Translations!$B$361</f>
        <v>W tym miejscu proszę podać wszelkie dodatkowe informacje, które mają zostać uwzględnione podczas rozpatrywania planu. Proszę podać te informacje w formacie elektronicznym, jeśli jest to możliwe. Można je przekazać w formatach Microsoft Word, Excel lub Adobe Acrobat.</v>
      </c>
      <c r="D158" s="585"/>
      <c r="E158" s="585"/>
      <c r="F158" s="585"/>
      <c r="G158" s="585"/>
      <c r="H158" s="585"/>
      <c r="I158" s="585"/>
      <c r="J158" s="585"/>
      <c r="K158" s="585"/>
    </row>
    <row r="159" spans="2:11" ht="36" customHeight="1">
      <c r="B159" s="222"/>
      <c r="C159" s="635" t="str">
        <f>Translations!$B$362</f>
        <v>Należy unikać podawania zbędnych informacji, gdyż może to spowolnić proces zatwierdzania planu. Dodatkowe dokumenty należy wyraźnie oznaczyć, a ich nazwy/numery referencyjne podać poniżej. W razie potrzeby należy uzgodnić z właściwym organem, czy uznawane są inne formaty plików niż te podane powyżej.</v>
      </c>
      <c r="D159" s="635"/>
      <c r="E159" s="635"/>
      <c r="F159" s="635"/>
      <c r="G159" s="635"/>
      <c r="H159" s="635"/>
      <c r="I159" s="635"/>
      <c r="J159" s="635"/>
      <c r="K159" s="635"/>
    </row>
    <row r="160" spans="3:11" ht="12.75" customHeight="1">
      <c r="C160" s="636" t="str">
        <f>Translations!$B$363</f>
        <v>Proszę podać poniżej nazwy plików (jeżeli są w formie elektronicznej) lub numery referencyjne dokumentów (jeżeli są w formie wydruku).</v>
      </c>
      <c r="D160" s="636"/>
      <c r="E160" s="636"/>
      <c r="F160" s="636"/>
      <c r="G160" s="636"/>
      <c r="H160" s="636"/>
      <c r="I160" s="636"/>
      <c r="J160" s="636"/>
      <c r="K160" s="636"/>
    </row>
    <row r="161" spans="3:11" ht="12.75">
      <c r="C161" s="846" t="str">
        <f>Translations!$B$364</f>
        <v>Nazwa pliku/numer referencyjny</v>
      </c>
      <c r="D161" s="846"/>
      <c r="E161" s="846" t="str">
        <f>Translations!$B$365</f>
        <v>Opis dokumentu</v>
      </c>
      <c r="F161" s="846"/>
      <c r="G161" s="846"/>
      <c r="H161" s="846"/>
      <c r="I161" s="846"/>
      <c r="J161" s="846"/>
      <c r="K161" s="846"/>
    </row>
    <row r="162" spans="3:11" ht="12.75">
      <c r="C162" s="847"/>
      <c r="D162" s="847"/>
      <c r="E162" s="848"/>
      <c r="F162" s="848"/>
      <c r="G162" s="848"/>
      <c r="H162" s="848"/>
      <c r="I162" s="848"/>
      <c r="J162" s="848"/>
      <c r="K162" s="848"/>
    </row>
    <row r="163" spans="3:11" ht="12.75">
      <c r="C163" s="847"/>
      <c r="D163" s="847"/>
      <c r="E163" s="848"/>
      <c r="F163" s="848"/>
      <c r="G163" s="848"/>
      <c r="H163" s="848"/>
      <c r="I163" s="848"/>
      <c r="J163" s="848"/>
      <c r="K163" s="848"/>
    </row>
    <row r="164" spans="3:11" ht="12.75">
      <c r="C164" s="847"/>
      <c r="D164" s="847"/>
      <c r="E164" s="848"/>
      <c r="F164" s="848"/>
      <c r="G164" s="848"/>
      <c r="H164" s="848"/>
      <c r="I164" s="848"/>
      <c r="J164" s="848"/>
      <c r="K164" s="848"/>
    </row>
    <row r="165" spans="3:11" ht="12.75">
      <c r="C165" s="847"/>
      <c r="D165" s="847"/>
      <c r="E165" s="848"/>
      <c r="F165" s="848"/>
      <c r="G165" s="848"/>
      <c r="H165" s="848"/>
      <c r="I165" s="848"/>
      <c r="J165" s="848"/>
      <c r="K165" s="848"/>
    </row>
    <row r="166" spans="3:11" ht="12.75">
      <c r="C166" s="847"/>
      <c r="D166" s="847"/>
      <c r="E166" s="848"/>
      <c r="F166" s="848"/>
      <c r="G166" s="848"/>
      <c r="H166" s="848"/>
      <c r="I166" s="848"/>
      <c r="J166" s="848"/>
      <c r="K166" s="848"/>
    </row>
    <row r="167" spans="3:11" ht="12.75">
      <c r="C167" s="847"/>
      <c r="D167" s="847"/>
      <c r="E167" s="848"/>
      <c r="F167" s="848"/>
      <c r="G167" s="848"/>
      <c r="H167" s="848"/>
      <c r="I167" s="848"/>
      <c r="J167" s="848"/>
      <c r="K167" s="848"/>
    </row>
    <row r="168" spans="3:11" ht="12.75">
      <c r="C168" s="847"/>
      <c r="D168" s="847"/>
      <c r="E168" s="848"/>
      <c r="F168" s="848"/>
      <c r="G168" s="848"/>
      <c r="H168" s="848"/>
      <c r="I168" s="848"/>
      <c r="J168" s="848"/>
      <c r="K168" s="848"/>
    </row>
    <row r="169" spans="3:11" ht="12.75">
      <c r="C169" s="847"/>
      <c r="D169" s="847"/>
      <c r="E169" s="848"/>
      <c r="F169" s="848"/>
      <c r="G169" s="848"/>
      <c r="H169" s="848"/>
      <c r="I169" s="848"/>
      <c r="J169" s="848"/>
      <c r="K169" s="848"/>
    </row>
    <row r="171" spans="3:9" ht="12.75">
      <c r="C171" s="607" t="s">
        <v>1748</v>
      </c>
      <c r="D171" s="607"/>
      <c r="E171" s="607"/>
      <c r="F171" s="607"/>
      <c r="G171" s="607"/>
      <c r="H171" s="607"/>
      <c r="I171" s="607"/>
    </row>
  </sheetData>
  <sheetProtection sheet="1" objects="1" scenarios="1" formatCells="0" formatColumns="0" formatRows="0"/>
  <mergeCells count="226">
    <mergeCell ref="C18:D18"/>
    <mergeCell ref="C13:D13"/>
    <mergeCell ref="E13:K13"/>
    <mergeCell ref="E14:K14"/>
    <mergeCell ref="E15:K15"/>
    <mergeCell ref="E16:K16"/>
    <mergeCell ref="E17:K17"/>
    <mergeCell ref="E18:K18"/>
    <mergeCell ref="C7:J7"/>
    <mergeCell ref="C14:D14"/>
    <mergeCell ref="C15:D15"/>
    <mergeCell ref="C16:D16"/>
    <mergeCell ref="C17:D17"/>
    <mergeCell ref="C78:D78"/>
    <mergeCell ref="E78:K78"/>
    <mergeCell ref="C76:K76"/>
    <mergeCell ref="E24:K24"/>
    <mergeCell ref="E22:K22"/>
    <mergeCell ref="C24:D24"/>
    <mergeCell ref="C32:D32"/>
    <mergeCell ref="E32:K32"/>
    <mergeCell ref="C26:D26"/>
    <mergeCell ref="C27:D27"/>
    <mergeCell ref="E26:K26"/>
    <mergeCell ref="E163:K163"/>
    <mergeCell ref="C169:D169"/>
    <mergeCell ref="E169:K169"/>
    <mergeCell ref="C167:D167"/>
    <mergeCell ref="E167:K167"/>
    <mergeCell ref="C168:D168"/>
    <mergeCell ref="E168:K168"/>
    <mergeCell ref="C166:D166"/>
    <mergeCell ref="C161:D161"/>
    <mergeCell ref="C164:D164"/>
    <mergeCell ref="E164:K164"/>
    <mergeCell ref="E161:K161"/>
    <mergeCell ref="E166:K166"/>
    <mergeCell ref="C162:D162"/>
    <mergeCell ref="E162:K162"/>
    <mergeCell ref="C165:D165"/>
    <mergeCell ref="E165:K165"/>
    <mergeCell ref="C163:D163"/>
    <mergeCell ref="C160:K160"/>
    <mergeCell ref="C133:K133"/>
    <mergeCell ref="C134:G134"/>
    <mergeCell ref="C144:D144"/>
    <mergeCell ref="C147:D147"/>
    <mergeCell ref="C142:K142"/>
    <mergeCell ref="E154:K154"/>
    <mergeCell ref="C158:K158"/>
    <mergeCell ref="C159:K159"/>
    <mergeCell ref="C154:D154"/>
    <mergeCell ref="C34:D34"/>
    <mergeCell ref="E34:K34"/>
    <mergeCell ref="C35:D35"/>
    <mergeCell ref="E35:K35"/>
    <mergeCell ref="C130:K130"/>
    <mergeCell ref="C60:K60"/>
    <mergeCell ref="C36:D36"/>
    <mergeCell ref="C81:D81"/>
    <mergeCell ref="E81:K81"/>
    <mergeCell ref="C82:D82"/>
    <mergeCell ref="C148:D148"/>
    <mergeCell ref="E148:K148"/>
    <mergeCell ref="E25:K25"/>
    <mergeCell ref="C29:K29"/>
    <mergeCell ref="E27:K27"/>
    <mergeCell ref="C25:D25"/>
    <mergeCell ref="E36:K36"/>
    <mergeCell ref="C40:K40"/>
    <mergeCell ref="C44:D44"/>
    <mergeCell ref="C61:K61"/>
    <mergeCell ref="E152:K152"/>
    <mergeCell ref="C149:D149"/>
    <mergeCell ref="E149:K149"/>
    <mergeCell ref="E144:K144"/>
    <mergeCell ref="C136:K136"/>
    <mergeCell ref="C145:D145"/>
    <mergeCell ref="E145:K145"/>
    <mergeCell ref="C146:D146"/>
    <mergeCell ref="E146:K146"/>
    <mergeCell ref="E147:K147"/>
    <mergeCell ref="C22:D22"/>
    <mergeCell ref="B2:K2"/>
    <mergeCell ref="C153:D153"/>
    <mergeCell ref="E153:K153"/>
    <mergeCell ref="C150:D150"/>
    <mergeCell ref="E150:K150"/>
    <mergeCell ref="C151:D151"/>
    <mergeCell ref="E151:K151"/>
    <mergeCell ref="C152:D152"/>
    <mergeCell ref="C10:K10"/>
    <mergeCell ref="C11:K11"/>
    <mergeCell ref="C12:K12"/>
    <mergeCell ref="C129:K129"/>
    <mergeCell ref="C23:D23"/>
    <mergeCell ref="C30:K30"/>
    <mergeCell ref="C31:D31"/>
    <mergeCell ref="E31:K31"/>
    <mergeCell ref="C75:K75"/>
    <mergeCell ref="C77:D77"/>
    <mergeCell ref="E77:K77"/>
    <mergeCell ref="C33:D33"/>
    <mergeCell ref="E33:K33"/>
    <mergeCell ref="C20:K20"/>
    <mergeCell ref="C21:K21"/>
    <mergeCell ref="E23:K23"/>
    <mergeCell ref="E82:K82"/>
    <mergeCell ref="C79:D79"/>
    <mergeCell ref="E79:K79"/>
    <mergeCell ref="C80:D80"/>
    <mergeCell ref="E80:K80"/>
    <mergeCell ref="C84:K84"/>
    <mergeCell ref="C86:D86"/>
    <mergeCell ref="E86:K86"/>
    <mergeCell ref="C87:D87"/>
    <mergeCell ref="E87:K87"/>
    <mergeCell ref="C85:K85"/>
    <mergeCell ref="C90:D90"/>
    <mergeCell ref="E90:K90"/>
    <mergeCell ref="C91:D91"/>
    <mergeCell ref="E91:K91"/>
    <mergeCell ref="C88:D88"/>
    <mergeCell ref="E88:K88"/>
    <mergeCell ref="C89:D89"/>
    <mergeCell ref="E89:K89"/>
    <mergeCell ref="C97:D97"/>
    <mergeCell ref="E97:K97"/>
    <mergeCell ref="C98:D98"/>
    <mergeCell ref="E98:K98"/>
    <mergeCell ref="C93:K93"/>
    <mergeCell ref="C95:D95"/>
    <mergeCell ref="E95:K95"/>
    <mergeCell ref="C96:D96"/>
    <mergeCell ref="E96:K96"/>
    <mergeCell ref="C94:K94"/>
    <mergeCell ref="C102:K102"/>
    <mergeCell ref="C104:D104"/>
    <mergeCell ref="E104:K104"/>
    <mergeCell ref="C103:K103"/>
    <mergeCell ref="C99:D99"/>
    <mergeCell ref="E99:K99"/>
    <mergeCell ref="C100:D100"/>
    <mergeCell ref="E100:K100"/>
    <mergeCell ref="C112:K112"/>
    <mergeCell ref="C107:D107"/>
    <mergeCell ref="E107:K107"/>
    <mergeCell ref="C108:D108"/>
    <mergeCell ref="E108:K108"/>
    <mergeCell ref="C105:D105"/>
    <mergeCell ref="E105:K105"/>
    <mergeCell ref="C106:D106"/>
    <mergeCell ref="E106:K106"/>
    <mergeCell ref="E117:K117"/>
    <mergeCell ref="C114:D114"/>
    <mergeCell ref="E114:K114"/>
    <mergeCell ref="C115:D115"/>
    <mergeCell ref="E115:K115"/>
    <mergeCell ref="C109:D109"/>
    <mergeCell ref="E109:K109"/>
    <mergeCell ref="C111:K111"/>
    <mergeCell ref="C113:D113"/>
    <mergeCell ref="E113:K113"/>
    <mergeCell ref="C45:D45"/>
    <mergeCell ref="C46:D46"/>
    <mergeCell ref="C47:D49"/>
    <mergeCell ref="E46:K46"/>
    <mergeCell ref="E47:K47"/>
    <mergeCell ref="E48:K48"/>
    <mergeCell ref="E49:K49"/>
    <mergeCell ref="C50:D50"/>
    <mergeCell ref="C51:D51"/>
    <mergeCell ref="C52:D52"/>
    <mergeCell ref="E50:K50"/>
    <mergeCell ref="E51:K51"/>
    <mergeCell ref="E52:K52"/>
    <mergeCell ref="C53:D53"/>
    <mergeCell ref="C54:D54"/>
    <mergeCell ref="E53:K53"/>
    <mergeCell ref="C125:D125"/>
    <mergeCell ref="E125:K125"/>
    <mergeCell ref="C126:D126"/>
    <mergeCell ref="E124:K124"/>
    <mergeCell ref="C118:D118"/>
    <mergeCell ref="E118:K118"/>
    <mergeCell ref="C120:K120"/>
    <mergeCell ref="C62:G62"/>
    <mergeCell ref="C127:D127"/>
    <mergeCell ref="E127:K127"/>
    <mergeCell ref="E123:K123"/>
    <mergeCell ref="C124:D124"/>
    <mergeCell ref="E58:K58"/>
    <mergeCell ref="E126:K126"/>
    <mergeCell ref="C123:D123"/>
    <mergeCell ref="C55:D58"/>
    <mergeCell ref="C122:D122"/>
    <mergeCell ref="C67:D67"/>
    <mergeCell ref="C131:G131"/>
    <mergeCell ref="E70:K70"/>
    <mergeCell ref="E71:K71"/>
    <mergeCell ref="C137:G137"/>
    <mergeCell ref="E122:K122"/>
    <mergeCell ref="C121:K121"/>
    <mergeCell ref="C116:D116"/>
    <mergeCell ref="E116:K116"/>
    <mergeCell ref="C117:D117"/>
    <mergeCell ref="E57:K57"/>
    <mergeCell ref="C71:D71"/>
    <mergeCell ref="E66:K66"/>
    <mergeCell ref="E67:K67"/>
    <mergeCell ref="E68:K68"/>
    <mergeCell ref="E69:K69"/>
    <mergeCell ref="C68:D68"/>
    <mergeCell ref="C69:D69"/>
    <mergeCell ref="C70:D70"/>
    <mergeCell ref="C66:D66"/>
    <mergeCell ref="C171:I171"/>
    <mergeCell ref="C64:K64"/>
    <mergeCell ref="C65:K65"/>
    <mergeCell ref="C41:K41"/>
    <mergeCell ref="C42:K42"/>
    <mergeCell ref="E44:K44"/>
    <mergeCell ref="E45:K45"/>
    <mergeCell ref="E54:K54"/>
    <mergeCell ref="E55:K55"/>
    <mergeCell ref="E56:K56"/>
  </mergeCells>
  <conditionalFormatting sqref="E31:E36 E22:E27 E113:E118 E77:E82 E86:E91 E95:E100 E104:E109 E122:E127 E60:E62">
    <cfRule type="expression" priority="7" dxfId="15" stopIfTrue="1">
      <formula>(CNTR_PrimaryMP=2)</formula>
    </cfRule>
  </conditionalFormatting>
  <conditionalFormatting sqref="E44:E58">
    <cfRule type="expression" priority="6" dxfId="15" stopIfTrue="1">
      <formula>(CNTR_PrimaryMP=2)</formula>
    </cfRule>
  </conditionalFormatting>
  <conditionalFormatting sqref="B6:K6 B8:K8 B7:C7 K7">
    <cfRule type="expression" priority="3" dxfId="0" stopIfTrue="1">
      <formula>CONTR_CORSIAapplied=FALSE</formula>
    </cfRule>
  </conditionalFormatting>
  <dataValidations count="1">
    <dataValidation type="list" allowBlank="1" showInputMessage="1" showErrorMessage="1" sqref="C134:G134">
      <formula1>ManSys</formula1>
    </dataValidation>
  </dataValidations>
  <hyperlinks>
    <hyperlink ref="C171:H171" location="Management!C10" display="&lt;&lt;&lt; Click here to proceed to section 11 &quot;Management Systems&quot; &gt;&gt;&gt;"/>
    <hyperlink ref="C171:I171" location="JUMP_17_MSspecific" display="&lt;&lt;&lt; Click here to proceed to section 17 &quot;MS specific content&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7" min="1" max="10" man="1"/>
    <brk id="92" min="1" max="10" man="1"/>
    <brk id="13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view="pageBreakPreview" zoomScale="193" zoomScaleNormal="130" zoomScaleSheetLayoutView="193" zoomScalePageLayoutView="0" workbookViewId="0" topLeftCell="A1">
      <selection activeCell="A1" sqref="A1"/>
    </sheetView>
  </sheetViews>
  <sheetFormatPr defaultColWidth="9.140625" defaultRowHeight="12.75"/>
  <cols>
    <col min="1" max="1" width="3.140625" style="16" customWidth="1"/>
    <col min="2" max="2" width="4.140625" style="16" customWidth="1"/>
    <col min="3" max="3" width="11.28125" style="16" customWidth="1"/>
    <col min="4" max="4" width="10.8515625" style="16" customWidth="1"/>
    <col min="5" max="6" width="13.57421875" style="16" customWidth="1"/>
    <col min="7" max="7" width="10.421875" style="16" customWidth="1"/>
    <col min="8" max="8" width="11.140625" style="16" customWidth="1"/>
    <col min="9" max="10" width="13.57421875" style="16" customWidth="1"/>
    <col min="11" max="16384" width="9.140625" style="16" customWidth="1"/>
  </cols>
  <sheetData>
    <row r="1" spans="2:6" ht="12.75">
      <c r="B1" s="81"/>
      <c r="C1" s="51"/>
      <c r="D1" s="51"/>
      <c r="E1" s="82"/>
      <c r="F1" s="82"/>
    </row>
    <row r="2" spans="2:10" ht="17.25">
      <c r="B2" s="503" t="str">
        <f>Translations!$B$20</f>
        <v>Dalsze informacje dotyczące poszczegolnych państw członkowskich</v>
      </c>
      <c r="C2" s="503"/>
      <c r="D2" s="503"/>
      <c r="E2" s="503"/>
      <c r="F2" s="503"/>
      <c r="G2" s="503"/>
      <c r="H2" s="503"/>
      <c r="I2" s="503"/>
      <c r="J2" s="503"/>
    </row>
    <row r="4" spans="2:10" ht="15">
      <c r="B4" s="85">
        <v>17</v>
      </c>
      <c r="C4" s="86" t="str">
        <f>Translations!$B$366</f>
        <v>Uwagi</v>
      </c>
      <c r="D4" s="86"/>
      <c r="E4" s="86"/>
      <c r="F4" s="86"/>
      <c r="G4" s="86"/>
      <c r="H4" s="86"/>
      <c r="I4" s="86"/>
      <c r="J4" s="86"/>
    </row>
    <row r="6" ht="12.75">
      <c r="B6" s="167" t="str">
        <f>Translations!$B$367</f>
        <v>Miejsce na dalsze uwagi:</v>
      </c>
    </row>
    <row r="7" spans="2:10" ht="12.75">
      <c r="B7" s="13"/>
      <c r="C7" s="12"/>
      <c r="D7" s="12"/>
      <c r="E7" s="12"/>
      <c r="F7" s="12"/>
      <c r="G7" s="12"/>
      <c r="H7" s="12"/>
      <c r="I7" s="12"/>
      <c r="J7" s="11"/>
    </row>
    <row r="8" spans="1:10" ht="15">
      <c r="A8" s="122"/>
      <c r="B8" s="10"/>
      <c r="C8" s="9"/>
      <c r="D8" s="9"/>
      <c r="E8" s="9"/>
      <c r="F8" s="9"/>
      <c r="G8" s="9"/>
      <c r="H8" s="9"/>
      <c r="I8" s="9"/>
      <c r="J8" s="8"/>
    </row>
    <row r="9" spans="2:10" ht="12.75">
      <c r="B9" s="10"/>
      <c r="C9" s="9"/>
      <c r="D9" s="9"/>
      <c r="E9" s="9"/>
      <c r="F9" s="9"/>
      <c r="G9" s="9"/>
      <c r="H9" s="9"/>
      <c r="I9" s="9"/>
      <c r="J9" s="8"/>
    </row>
    <row r="10" spans="2:10" ht="12.75">
      <c r="B10" s="10"/>
      <c r="C10" s="9"/>
      <c r="D10" s="9"/>
      <c r="E10" s="9"/>
      <c r="F10" s="9"/>
      <c r="G10" s="9"/>
      <c r="H10" s="9"/>
      <c r="I10" s="9"/>
      <c r="J10" s="8"/>
    </row>
    <row r="11" spans="2:10" ht="12.75">
      <c r="B11" s="10"/>
      <c r="C11" s="9"/>
      <c r="D11" s="9"/>
      <c r="E11" s="9"/>
      <c r="F11" s="9"/>
      <c r="G11" s="9"/>
      <c r="H11" s="9"/>
      <c r="I11" s="9"/>
      <c r="J11" s="8"/>
    </row>
    <row r="12" spans="2:10" ht="12.75">
      <c r="B12" s="10"/>
      <c r="C12" s="9"/>
      <c r="D12" s="9"/>
      <c r="E12" s="9"/>
      <c r="F12" s="9"/>
      <c r="G12" s="9"/>
      <c r="H12" s="9"/>
      <c r="I12" s="9"/>
      <c r="J12" s="8"/>
    </row>
    <row r="13" spans="2:10" ht="12.75">
      <c r="B13" s="10"/>
      <c r="C13" s="9"/>
      <c r="D13" s="9"/>
      <c r="E13" s="9"/>
      <c r="F13" s="9"/>
      <c r="G13" s="9"/>
      <c r="H13" s="9"/>
      <c r="I13" s="9"/>
      <c r="J13" s="8"/>
    </row>
    <row r="14" spans="2:10" ht="12.75">
      <c r="B14" s="10"/>
      <c r="C14" s="9"/>
      <c r="D14" s="9"/>
      <c r="E14" s="9"/>
      <c r="F14" s="9"/>
      <c r="G14" s="9"/>
      <c r="H14" s="9"/>
      <c r="I14" s="9"/>
      <c r="J14" s="8"/>
    </row>
    <row r="15" spans="2:10" ht="12.75">
      <c r="B15" s="10"/>
      <c r="C15" s="9"/>
      <c r="D15" s="9"/>
      <c r="E15" s="9"/>
      <c r="F15" s="9"/>
      <c r="G15" s="9"/>
      <c r="H15" s="9"/>
      <c r="I15" s="9"/>
      <c r="J15" s="8"/>
    </row>
    <row r="16" spans="2:10" ht="12.75">
      <c r="B16" s="10"/>
      <c r="C16" s="9"/>
      <c r="D16" s="9"/>
      <c r="E16" s="9"/>
      <c r="F16" s="9"/>
      <c r="G16" s="9"/>
      <c r="H16" s="9"/>
      <c r="I16" s="9"/>
      <c r="J16" s="8"/>
    </row>
    <row r="17" spans="2:10" ht="12.75">
      <c r="B17" s="10"/>
      <c r="C17" s="9"/>
      <c r="D17" s="9"/>
      <c r="E17" s="9"/>
      <c r="F17" s="9"/>
      <c r="G17" s="9"/>
      <c r="H17" s="9"/>
      <c r="I17" s="9"/>
      <c r="J17" s="8"/>
    </row>
    <row r="18" spans="2:10" ht="12.75">
      <c r="B18" s="10"/>
      <c r="C18" s="9"/>
      <c r="D18" s="9"/>
      <c r="E18" s="9"/>
      <c r="F18" s="9"/>
      <c r="G18" s="9"/>
      <c r="H18" s="9"/>
      <c r="I18" s="9"/>
      <c r="J18" s="8"/>
    </row>
    <row r="19" spans="2:10" ht="12.75">
      <c r="B19" s="10"/>
      <c r="C19" s="9"/>
      <c r="D19" s="9"/>
      <c r="E19" s="9"/>
      <c r="F19" s="9"/>
      <c r="G19" s="9"/>
      <c r="H19" s="9"/>
      <c r="I19" s="9"/>
      <c r="J19" s="8"/>
    </row>
    <row r="20" spans="2:10" ht="12.75">
      <c r="B20" s="10"/>
      <c r="C20" s="9"/>
      <c r="D20" s="9"/>
      <c r="E20" s="9"/>
      <c r="F20" s="9"/>
      <c r="G20" s="9"/>
      <c r="H20" s="9"/>
      <c r="I20" s="9"/>
      <c r="J20" s="8"/>
    </row>
    <row r="21" spans="2:10" ht="12.75">
      <c r="B21" s="10"/>
      <c r="C21" s="9"/>
      <c r="D21" s="9"/>
      <c r="E21" s="9"/>
      <c r="F21" s="9"/>
      <c r="G21" s="9"/>
      <c r="H21" s="9"/>
      <c r="I21" s="9"/>
      <c r="J21" s="8"/>
    </row>
    <row r="22" spans="2:10" ht="12.75">
      <c r="B22" s="10"/>
      <c r="C22" s="9"/>
      <c r="D22" s="9"/>
      <c r="E22" s="9"/>
      <c r="F22" s="9"/>
      <c r="G22" s="9"/>
      <c r="H22" s="9"/>
      <c r="I22" s="9"/>
      <c r="J22" s="8"/>
    </row>
    <row r="23" spans="2:10" ht="12.75">
      <c r="B23" s="10"/>
      <c r="C23" s="9"/>
      <c r="D23" s="9"/>
      <c r="E23" s="9"/>
      <c r="F23" s="9"/>
      <c r="G23" s="9"/>
      <c r="H23" s="9"/>
      <c r="I23" s="9"/>
      <c r="J23" s="8"/>
    </row>
    <row r="24" spans="2:10" ht="12.75">
      <c r="B24" s="10"/>
      <c r="C24" s="9"/>
      <c r="D24" s="9"/>
      <c r="E24" s="9"/>
      <c r="F24" s="9"/>
      <c r="G24" s="9"/>
      <c r="H24" s="9"/>
      <c r="I24" s="9"/>
      <c r="J24" s="8"/>
    </row>
    <row r="25" spans="2:10" ht="12.75">
      <c r="B25" s="10"/>
      <c r="C25" s="9"/>
      <c r="D25" s="9"/>
      <c r="E25" s="9"/>
      <c r="F25" s="9"/>
      <c r="G25" s="9"/>
      <c r="H25" s="9"/>
      <c r="I25" s="9"/>
      <c r="J25" s="8"/>
    </row>
    <row r="26" spans="2:10" ht="12.75">
      <c r="B26" s="10"/>
      <c r="C26" s="9"/>
      <c r="D26" s="9"/>
      <c r="E26" s="9"/>
      <c r="F26" s="9"/>
      <c r="G26" s="9"/>
      <c r="H26" s="9"/>
      <c r="I26" s="9"/>
      <c r="J26" s="8"/>
    </row>
    <row r="27" spans="2:10" ht="12.75">
      <c r="B27" s="10"/>
      <c r="C27" s="9"/>
      <c r="D27" s="9"/>
      <c r="E27" s="9"/>
      <c r="F27" s="9"/>
      <c r="G27" s="9"/>
      <c r="H27" s="9"/>
      <c r="I27" s="9"/>
      <c r="J27" s="8"/>
    </row>
    <row r="28" spans="2:10" ht="12.75">
      <c r="B28" s="10"/>
      <c r="C28" s="9"/>
      <c r="D28" s="9"/>
      <c r="E28" s="9"/>
      <c r="F28" s="9"/>
      <c r="G28" s="9"/>
      <c r="H28" s="9"/>
      <c r="I28" s="9"/>
      <c r="J28" s="8"/>
    </row>
    <row r="29" spans="2:10" ht="12.75">
      <c r="B29" s="10"/>
      <c r="C29" s="9"/>
      <c r="D29" s="9"/>
      <c r="E29" s="9"/>
      <c r="F29" s="9"/>
      <c r="G29" s="9"/>
      <c r="H29" s="9"/>
      <c r="I29" s="9"/>
      <c r="J29" s="8"/>
    </row>
    <row r="30" spans="2:10" ht="12.75">
      <c r="B30" s="10"/>
      <c r="C30" s="9"/>
      <c r="D30" s="9"/>
      <c r="E30" s="9"/>
      <c r="F30" s="9"/>
      <c r="G30" s="9"/>
      <c r="H30" s="9"/>
      <c r="I30" s="9"/>
      <c r="J30" s="8"/>
    </row>
    <row r="31" spans="2:10" ht="12.75">
      <c r="B31" s="10"/>
      <c r="C31" s="9"/>
      <c r="D31" s="9"/>
      <c r="E31" s="9"/>
      <c r="F31" s="9"/>
      <c r="G31" s="9"/>
      <c r="H31" s="9"/>
      <c r="I31" s="9"/>
      <c r="J31" s="8"/>
    </row>
    <row r="32" spans="2:10" ht="12.75">
      <c r="B32" s="7"/>
      <c r="C32" s="6"/>
      <c r="D32" s="6"/>
      <c r="E32" s="6"/>
      <c r="F32" s="6"/>
      <c r="G32" s="6"/>
      <c r="H32" s="6"/>
      <c r="I32" s="6"/>
      <c r="J32" s="5"/>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Maliński Paweł</cp:lastModifiedBy>
  <cp:lastPrinted>2020-10-08T09:34:22Z</cp:lastPrinted>
  <dcterms:created xsi:type="dcterms:W3CDTF">2008-05-26T08:52:55Z</dcterms:created>
  <dcterms:modified xsi:type="dcterms:W3CDTF">2021-01-13T08:21:50Z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